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Y:\一般\■４事業計画係\01 事業所管理\01 指定関係\04 総合事業\★HP用★総合事業事業所一覧[直近除く]\R7\"/>
    </mc:Choice>
  </mc:AlternateContent>
  <xr:revisionPtr revIDLastSave="0" documentId="13_ncr:1_{1EA71BF6-DBDF-4E30-9D3A-414F4CB910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1.1現在" sheetId="2" r:id="rId1"/>
  </sheets>
  <definedNames>
    <definedName name="_xlnm._FilterDatabase" localSheetId="0" hidden="1">'R8.1.1現在'!$A$1:$Q$116</definedName>
    <definedName name="_xlnm.Print_Area" localSheetId="0">'R8.1.1現在'!$A$1:$Q$116</definedName>
    <definedName name="_xlnm.Print_Titles" localSheetId="0">'R8.1.1現在'!$1:$1</definedName>
    <definedName name="QW_Excel" localSheetId="0">#REF!</definedName>
    <definedName name="QW_Exc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2" l="1"/>
  <c r="Q81" i="2" s="1"/>
  <c r="C81" i="2"/>
  <c r="D81" i="2" s="1"/>
  <c r="P106" i="2"/>
  <c r="Q106" i="2" s="1"/>
  <c r="C106" i="2"/>
  <c r="P52" i="2"/>
  <c r="Q52" i="2" s="1"/>
  <c r="C52" i="2"/>
  <c r="P51" i="2"/>
  <c r="P84" i="2"/>
  <c r="Q84" i="2" s="1"/>
  <c r="C84" i="2"/>
  <c r="P104" i="2"/>
  <c r="Q104" i="2" s="1"/>
  <c r="P103" i="2"/>
  <c r="Q103" i="2" s="1"/>
  <c r="P102" i="2"/>
  <c r="P100" i="2"/>
  <c r="P61" i="2"/>
  <c r="P45" i="2"/>
  <c r="C104" i="2"/>
  <c r="Q45" i="2" l="1"/>
  <c r="P89" i="2" l="1"/>
  <c r="Q89" i="2" s="1"/>
  <c r="C89" i="2"/>
  <c r="P58" i="2" l="1"/>
  <c r="Q58" i="2" s="1"/>
  <c r="C51" i="2" l="1"/>
  <c r="Q51" i="2"/>
  <c r="P116" i="2" l="1"/>
  <c r="Q116" i="2" s="1"/>
  <c r="C116" i="2"/>
  <c r="D116" i="2" s="1"/>
  <c r="P115" i="2"/>
  <c r="Q115" i="2" s="1"/>
  <c r="C115" i="2"/>
  <c r="P114" i="2"/>
  <c r="Q114" i="2" s="1"/>
  <c r="C114" i="2"/>
  <c r="D114" i="2" s="1"/>
  <c r="P113" i="2"/>
  <c r="Q113" i="2" s="1"/>
  <c r="C113" i="2"/>
  <c r="D113" i="2" s="1"/>
  <c r="P112" i="2"/>
  <c r="Q112" i="2" s="1"/>
  <c r="C112" i="2"/>
  <c r="D112" i="2" s="1"/>
  <c r="P111" i="2"/>
  <c r="Q111" i="2" s="1"/>
  <c r="C111" i="2"/>
  <c r="D111" i="2" s="1"/>
  <c r="P110" i="2"/>
  <c r="Q110" i="2" s="1"/>
  <c r="C110" i="2"/>
  <c r="D110" i="2" s="1"/>
  <c r="P109" i="2"/>
  <c r="Q109" i="2" s="1"/>
  <c r="C109" i="2"/>
  <c r="D109" i="2" s="1"/>
  <c r="P107" i="2"/>
  <c r="Q107" i="2" s="1"/>
  <c r="C107" i="2"/>
  <c r="D107" i="2" s="1"/>
  <c r="P105" i="2"/>
  <c r="Q105" i="2" s="1"/>
  <c r="C105" i="2"/>
  <c r="C103" i="2"/>
  <c r="Q102" i="2"/>
  <c r="C102" i="2"/>
  <c r="P101" i="2"/>
  <c r="Q101" i="2" s="1"/>
  <c r="C101" i="2"/>
  <c r="Q100" i="2"/>
  <c r="C100" i="2"/>
  <c r="P98" i="2"/>
  <c r="Q98" i="2" s="1"/>
  <c r="C98" i="2"/>
  <c r="D98" i="2" s="1"/>
  <c r="P97" i="2"/>
  <c r="Q97" i="2" s="1"/>
  <c r="C97" i="2"/>
  <c r="D97" i="2" s="1"/>
  <c r="P99" i="2"/>
  <c r="Q99" i="2" s="1"/>
  <c r="C99" i="2"/>
  <c r="P96" i="2"/>
  <c r="Q96" i="2" s="1"/>
  <c r="C96" i="2"/>
  <c r="P95" i="2"/>
  <c r="Q95" i="2" s="1"/>
  <c r="C95" i="2"/>
  <c r="P94" i="2"/>
  <c r="Q94" i="2" s="1"/>
  <c r="C94" i="2"/>
  <c r="P93" i="2"/>
  <c r="Q93" i="2" s="1"/>
  <c r="C93" i="2"/>
  <c r="P92" i="2"/>
  <c r="Q92" i="2" s="1"/>
  <c r="C92" i="2"/>
  <c r="P91" i="2"/>
  <c r="Q91" i="2" s="1"/>
  <c r="C91" i="2"/>
  <c r="P90" i="2"/>
  <c r="Q90" i="2" s="1"/>
  <c r="C90" i="2"/>
  <c r="P108" i="2"/>
  <c r="Q108" i="2" s="1"/>
  <c r="C108" i="2"/>
  <c r="P88" i="2"/>
  <c r="Q88" i="2" s="1"/>
  <c r="C88" i="2"/>
  <c r="P87" i="2"/>
  <c r="Q87" i="2" s="1"/>
  <c r="C87" i="2"/>
  <c r="P86" i="2"/>
  <c r="Q86" i="2" s="1"/>
  <c r="C86" i="2"/>
  <c r="P85" i="2"/>
  <c r="Q85" i="2" s="1"/>
  <c r="C85" i="2"/>
  <c r="P83" i="2"/>
  <c r="Q83" i="2" s="1"/>
  <c r="C83" i="2"/>
  <c r="P82" i="2"/>
  <c r="Q82" i="2" s="1"/>
  <c r="C82" i="2"/>
  <c r="P80" i="2"/>
  <c r="Q80" i="2" s="1"/>
  <c r="C80" i="2"/>
  <c r="D80" i="2" s="1"/>
  <c r="P79" i="2"/>
  <c r="Q79" i="2" s="1"/>
  <c r="C79" i="2"/>
  <c r="D79" i="2" s="1"/>
  <c r="P78" i="2"/>
  <c r="Q78" i="2" s="1"/>
  <c r="C78" i="2"/>
  <c r="P77" i="2"/>
  <c r="Q77" i="2" s="1"/>
  <c r="C77" i="2"/>
  <c r="P76" i="2"/>
  <c r="Q76" i="2" s="1"/>
  <c r="C76" i="2"/>
  <c r="P75" i="2"/>
  <c r="Q75" i="2" s="1"/>
  <c r="C75" i="2"/>
  <c r="P74" i="2"/>
  <c r="Q74" i="2" s="1"/>
  <c r="C74" i="2"/>
  <c r="P73" i="2"/>
  <c r="Q73" i="2" s="1"/>
  <c r="C73" i="2"/>
  <c r="P72" i="2"/>
  <c r="Q72" i="2" s="1"/>
  <c r="C72" i="2"/>
  <c r="P71" i="2"/>
  <c r="Q71" i="2" s="1"/>
  <c r="C71" i="2"/>
  <c r="P70" i="2"/>
  <c r="Q70" i="2" s="1"/>
  <c r="C70" i="2"/>
  <c r="D70" i="2" s="1"/>
  <c r="P69" i="2"/>
  <c r="Q69" i="2" s="1"/>
  <c r="C69" i="2"/>
  <c r="D69" i="2" s="1"/>
  <c r="P68" i="2"/>
  <c r="Q68" i="2" s="1"/>
  <c r="C68" i="2"/>
  <c r="D68" i="2" s="1"/>
  <c r="P67" i="2"/>
  <c r="Q67" i="2" s="1"/>
  <c r="C67" i="2"/>
  <c r="P66" i="2"/>
  <c r="Q66" i="2" s="1"/>
  <c r="C66" i="2"/>
  <c r="P65" i="2"/>
  <c r="Q65" i="2" s="1"/>
  <c r="C65" i="2"/>
  <c r="P64" i="2"/>
  <c r="Q64" i="2" s="1"/>
  <c r="C64" i="2"/>
  <c r="P63" i="2"/>
  <c r="Q63" i="2" s="1"/>
  <c r="C63" i="2"/>
  <c r="P62" i="2"/>
  <c r="Q62" i="2" s="1"/>
  <c r="C62" i="2"/>
  <c r="Q61" i="2"/>
  <c r="C61" i="2"/>
  <c r="P60" i="2"/>
  <c r="Q60" i="2" s="1"/>
  <c r="C60" i="2"/>
  <c r="D60" i="2" s="1"/>
  <c r="P59" i="2"/>
  <c r="Q59" i="2" s="1"/>
  <c r="C59" i="2"/>
  <c r="C58" i="2"/>
  <c r="P57" i="2"/>
  <c r="Q57" i="2" s="1"/>
  <c r="C57" i="2"/>
  <c r="P56" i="2"/>
  <c r="Q56" i="2" s="1"/>
  <c r="C56" i="2"/>
  <c r="P55" i="2"/>
  <c r="Q55" i="2" s="1"/>
  <c r="C55" i="2"/>
  <c r="P54" i="2"/>
  <c r="Q54" i="2" s="1"/>
  <c r="C54" i="2"/>
  <c r="D54" i="2" s="1"/>
  <c r="P53" i="2"/>
  <c r="Q53" i="2" s="1"/>
  <c r="C53" i="2"/>
  <c r="P50" i="2"/>
  <c r="Q50" i="2" s="1"/>
  <c r="C50" i="2"/>
  <c r="P49" i="2"/>
  <c r="Q49" i="2" s="1"/>
  <c r="C49" i="2"/>
  <c r="D49" i="2" s="1"/>
  <c r="P48" i="2"/>
  <c r="Q48" i="2" s="1"/>
  <c r="C48" i="2"/>
  <c r="D48" i="2" s="1"/>
  <c r="P47" i="2"/>
  <c r="Q47" i="2" s="1"/>
  <c r="C47" i="2"/>
  <c r="P46" i="2"/>
  <c r="Q46" i="2" s="1"/>
  <c r="C46" i="2"/>
  <c r="C45" i="2"/>
  <c r="P44" i="2"/>
  <c r="Q44" i="2" s="1"/>
  <c r="C44" i="2"/>
  <c r="D44" i="2" s="1"/>
  <c r="P43" i="2"/>
  <c r="Q43" i="2" s="1"/>
  <c r="C43" i="2"/>
  <c r="D43" i="2" s="1"/>
  <c r="P42" i="2"/>
  <c r="Q42" i="2" s="1"/>
  <c r="C42" i="2"/>
  <c r="D42" i="2" s="1"/>
  <c r="P41" i="2"/>
  <c r="Q41" i="2" s="1"/>
  <c r="C41" i="2"/>
  <c r="P40" i="2"/>
  <c r="Q40" i="2" s="1"/>
  <c r="C40" i="2"/>
  <c r="P39" i="2"/>
  <c r="Q39" i="2" s="1"/>
  <c r="C39" i="2"/>
  <c r="P38" i="2"/>
  <c r="Q38" i="2" s="1"/>
  <c r="C38" i="2"/>
  <c r="P37" i="2"/>
  <c r="Q37" i="2" s="1"/>
  <c r="C37" i="2"/>
  <c r="P36" i="2"/>
  <c r="Q36" i="2" s="1"/>
  <c r="C36" i="2"/>
  <c r="P35" i="2"/>
  <c r="Q35" i="2" s="1"/>
  <c r="C35" i="2"/>
  <c r="P34" i="2"/>
  <c r="Q34" i="2" s="1"/>
  <c r="C34" i="2"/>
  <c r="P33" i="2"/>
  <c r="Q33" i="2" s="1"/>
  <c r="C33" i="2"/>
  <c r="P32" i="2"/>
  <c r="Q32" i="2" s="1"/>
  <c r="C32" i="2"/>
  <c r="P31" i="2"/>
  <c r="Q31" i="2" s="1"/>
  <c r="C31" i="2"/>
  <c r="P30" i="2"/>
  <c r="Q30" i="2" s="1"/>
  <c r="C30" i="2"/>
  <c r="P29" i="2"/>
  <c r="Q29" i="2" s="1"/>
  <c r="C29" i="2"/>
  <c r="P28" i="2"/>
  <c r="Q28" i="2" s="1"/>
  <c r="C28" i="2"/>
  <c r="P27" i="2"/>
  <c r="Q27" i="2" s="1"/>
  <c r="C27" i="2"/>
  <c r="P26" i="2"/>
  <c r="Q26" i="2" s="1"/>
  <c r="C26" i="2"/>
  <c r="P25" i="2"/>
  <c r="Q25" i="2" s="1"/>
  <c r="C25" i="2"/>
  <c r="D25" i="2" s="1"/>
  <c r="P24" i="2"/>
  <c r="Q24" i="2" s="1"/>
  <c r="C24" i="2"/>
  <c r="D24" i="2" s="1"/>
  <c r="P23" i="2"/>
  <c r="Q23" i="2" s="1"/>
  <c r="C23" i="2"/>
  <c r="D23" i="2" s="1"/>
  <c r="P22" i="2"/>
  <c r="Q22" i="2" s="1"/>
  <c r="C22" i="2"/>
  <c r="P21" i="2"/>
  <c r="Q21" i="2" s="1"/>
  <c r="C21" i="2"/>
  <c r="D21" i="2" s="1"/>
  <c r="P20" i="2"/>
  <c r="Q20" i="2" s="1"/>
  <c r="C20" i="2"/>
  <c r="D20" i="2" s="1"/>
  <c r="P19" i="2"/>
  <c r="Q19" i="2" s="1"/>
  <c r="C19" i="2"/>
  <c r="D19" i="2" s="1"/>
  <c r="P18" i="2"/>
  <c r="Q18" i="2" s="1"/>
  <c r="C18" i="2"/>
  <c r="D18" i="2" s="1"/>
  <c r="P17" i="2"/>
  <c r="Q17" i="2" s="1"/>
  <c r="C17" i="2"/>
  <c r="P16" i="2"/>
  <c r="Q16" i="2" s="1"/>
  <c r="C16" i="2"/>
  <c r="D16" i="2" s="1"/>
  <c r="P15" i="2"/>
  <c r="Q15" i="2" s="1"/>
  <c r="C15" i="2"/>
  <c r="P14" i="2"/>
  <c r="Q14" i="2" s="1"/>
  <c r="C14" i="2"/>
  <c r="P13" i="2"/>
  <c r="Q13" i="2" s="1"/>
  <c r="C13" i="2"/>
  <c r="P12" i="2"/>
  <c r="Q12" i="2" s="1"/>
  <c r="C12" i="2"/>
  <c r="P11" i="2"/>
  <c r="Q11" i="2" s="1"/>
  <c r="C11" i="2"/>
  <c r="P10" i="2"/>
  <c r="Q10" i="2" s="1"/>
  <c r="C10" i="2"/>
  <c r="P9" i="2"/>
  <c r="Q9" i="2" s="1"/>
  <c r="C9" i="2"/>
  <c r="P8" i="2"/>
  <c r="Q8" i="2" s="1"/>
  <c r="C8" i="2"/>
  <c r="P7" i="2"/>
  <c r="Q7" i="2" s="1"/>
  <c r="C7" i="2"/>
  <c r="P6" i="2"/>
  <c r="Q6" i="2" s="1"/>
  <c r="C6" i="2"/>
  <c r="P5" i="2"/>
  <c r="Q5" i="2" s="1"/>
  <c r="C5" i="2"/>
  <c r="P4" i="2"/>
  <c r="Q4" i="2" s="1"/>
  <c r="C4" i="2"/>
  <c r="P3" i="2"/>
  <c r="Q3" i="2" s="1"/>
  <c r="C3" i="2"/>
  <c r="P2" i="2"/>
  <c r="Q2" i="2" s="1"/>
  <c r="C2" i="2"/>
  <c r="A99" i="2" l="1"/>
  <c r="A81" i="2"/>
  <c r="A106" i="2"/>
  <c r="A52" i="2"/>
  <c r="A84" i="2"/>
  <c r="A104" i="2"/>
  <c r="D64" i="2"/>
  <c r="A89" i="2"/>
  <c r="A93" i="2"/>
  <c r="A101" i="2"/>
  <c r="A107" i="2"/>
  <c r="A111" i="2"/>
  <c r="A105" i="2"/>
  <c r="A116" i="2"/>
  <c r="A90" i="2"/>
  <c r="A94" i="2"/>
  <c r="A97" i="2"/>
  <c r="A102" i="2"/>
  <c r="A108" i="2"/>
  <c r="A112" i="2"/>
  <c r="A114" i="2"/>
  <c r="A100" i="2"/>
  <c r="A110" i="2"/>
  <c r="A91" i="2"/>
  <c r="A95" i="2"/>
  <c r="A98" i="2"/>
  <c r="A103" i="2"/>
  <c r="A109" i="2"/>
  <c r="A115" i="2"/>
  <c r="A96" i="2"/>
  <c r="A113" i="2"/>
  <c r="A92" i="2"/>
  <c r="A51" i="2"/>
  <c r="A18" i="2"/>
  <c r="A19" i="2"/>
  <c r="A62" i="2"/>
  <c r="A64" i="2"/>
  <c r="A72" i="2"/>
  <c r="A74" i="2"/>
  <c r="A76" i="2"/>
  <c r="A78" i="2"/>
  <c r="A88" i="2"/>
  <c r="A87" i="2"/>
  <c r="A86" i="2"/>
  <c r="A85" i="2"/>
  <c r="A83" i="2"/>
  <c r="A82" i="2"/>
  <c r="A69" i="2"/>
  <c r="A54" i="2"/>
  <c r="A53" i="2"/>
  <c r="A50" i="2"/>
  <c r="A45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1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80" i="2"/>
  <c r="A68" i="2"/>
  <c r="A67" i="2"/>
  <c r="A66" i="2"/>
  <c r="A65" i="2"/>
  <c r="A61" i="2"/>
  <c r="A49" i="2"/>
  <c r="A44" i="2"/>
  <c r="A25" i="2"/>
  <c r="A20" i="2"/>
  <c r="A70" i="2"/>
  <c r="A23" i="2"/>
  <c r="A24" i="2"/>
  <c r="A55" i="2"/>
  <c r="A56" i="2"/>
  <c r="A57" i="2"/>
  <c r="A58" i="2"/>
  <c r="A59" i="2"/>
  <c r="A60" i="2"/>
  <c r="A63" i="2"/>
  <c r="A71" i="2"/>
  <c r="A73" i="2"/>
  <c r="A75" i="2"/>
  <c r="A77" i="2"/>
  <c r="A79" i="2"/>
  <c r="A17" i="2"/>
  <c r="A22" i="2"/>
  <c r="A43" i="2"/>
  <c r="A46" i="2"/>
  <c r="A47" i="2"/>
  <c r="A48" i="2"/>
</calcChain>
</file>

<file path=xl/sharedStrings.xml><?xml version="1.0" encoding="utf-8"?>
<sst xmlns="http://schemas.openxmlformats.org/spreadsheetml/2006/main" count="1046" uniqueCount="472">
  <si>
    <t>チャレンジ倶楽部</t>
  </si>
  <si>
    <t>所沢市</t>
  </si>
  <si>
    <t>株式会社フィールドプロテクト</t>
  </si>
  <si>
    <t>埼玉県新座市大和田５－１７－２５</t>
    <rPh sb="0" eb="3">
      <t>サイタマケン</t>
    </rPh>
    <rPh sb="3" eb="6">
      <t>ニイザシ</t>
    </rPh>
    <rPh sb="6" eb="9">
      <t>オオワダ</t>
    </rPh>
    <phoneticPr fontId="9"/>
  </si>
  <si>
    <t>埼玉ライフケアサービス　大和田訪問介護事業所</t>
  </si>
  <si>
    <t>事業所番号</t>
  </si>
  <si>
    <t>13A4700103</t>
  </si>
  <si>
    <t>事業所名</t>
  </si>
  <si>
    <t>社会福祉法人アヤ福祉会</t>
  </si>
  <si>
    <t>埼玉県新座市大和田１－１２－１５　フラワーハイツ１０１号</t>
  </si>
  <si>
    <t>3540025</t>
  </si>
  <si>
    <t>ＳＯＭＰＯケア　朝霞　訪問介護</t>
    <rPh sb="8" eb="10">
      <t>アサカ</t>
    </rPh>
    <rPh sb="11" eb="13">
      <t>ホウモン</t>
    </rPh>
    <rPh sb="13" eb="15">
      <t>カイゴ</t>
    </rPh>
    <phoneticPr fontId="9"/>
  </si>
  <si>
    <t>埼玉県新座市野火止一丁目9番63号新座市役所第三庁舎内</t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</si>
  <si>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9"/>
  </si>
  <si>
    <t>3520016</t>
  </si>
  <si>
    <t>訪問型サービスＡ</t>
  </si>
  <si>
    <t>新座市</t>
  </si>
  <si>
    <t>№</t>
  </si>
  <si>
    <t>東京都杉並区阿佐谷南三丁目６番１号</t>
    <rPh sb="0" eb="3">
      <t>トウキョウト</t>
    </rPh>
    <rPh sb="3" eb="6">
      <t>スギナミク</t>
    </rPh>
    <rPh sb="6" eb="10">
      <t>アサガヤミナミ</t>
    </rPh>
    <rPh sb="10" eb="13">
      <t>サンチョウメ</t>
    </rPh>
    <rPh sb="14" eb="15">
      <t>バン</t>
    </rPh>
    <rPh sb="16" eb="17">
      <t>ゴウ</t>
    </rPh>
    <phoneticPr fontId="9"/>
  </si>
  <si>
    <t>ＡＬＳＯＫ介護株式会社</t>
    <rPh sb="5" eb="7">
      <t>カイゴ</t>
    </rPh>
    <rPh sb="7" eb="9">
      <t>カブシキ</t>
    </rPh>
    <rPh sb="9" eb="11">
      <t>カイシャ</t>
    </rPh>
    <phoneticPr fontId="9"/>
  </si>
  <si>
    <t>○</t>
  </si>
  <si>
    <t>清瀬市</t>
    <rPh sb="0" eb="3">
      <t>キヨセシ</t>
    </rPh>
    <phoneticPr fontId="9"/>
  </si>
  <si>
    <t>申請者名称</t>
    <rPh sb="4" eb="5">
      <t>ショウ</t>
    </rPh>
    <phoneticPr fontId="11"/>
  </si>
  <si>
    <t>埼玉県朝霞市膝折町１－２－８</t>
  </si>
  <si>
    <t>11A2100035</t>
  </si>
  <si>
    <t>郵便番号</t>
    <rPh sb="0" eb="4">
      <t>ユウビンバンゴウ</t>
    </rPh>
    <phoneticPr fontId="11"/>
  </si>
  <si>
    <t>株式会社フロンティア</t>
    <rPh sb="0" eb="4">
      <t>カブシキガイシャ</t>
    </rPh>
    <phoneticPr fontId="9"/>
  </si>
  <si>
    <t>1172300772</t>
  </si>
  <si>
    <t>東京都練馬区土支田三丁目４番１１号</t>
    <rPh sb="0" eb="3">
      <t>トウキョウト</t>
    </rPh>
    <rPh sb="3" eb="6">
      <t>ネリマク</t>
    </rPh>
    <rPh sb="6" eb="9">
      <t>ドシダ</t>
    </rPh>
    <rPh sb="9" eb="12">
      <t>サンチョウメ</t>
    </rPh>
    <rPh sb="13" eb="14">
      <t>バン</t>
    </rPh>
    <rPh sb="16" eb="17">
      <t>ゴウ</t>
    </rPh>
    <phoneticPr fontId="9"/>
  </si>
  <si>
    <t>有効期間開始日</t>
    <rPh sb="0" eb="2">
      <t>ユウコウ</t>
    </rPh>
    <rPh sb="2" eb="4">
      <t>キカン</t>
    </rPh>
    <rPh sb="4" eb="7">
      <t>カイシビ</t>
    </rPh>
    <phoneticPr fontId="9"/>
  </si>
  <si>
    <t>株式会社リハビリ四季</t>
  </si>
  <si>
    <t>東京都品川区東品川四丁目12番8号</t>
  </si>
  <si>
    <t>訪問介護事業所　菜々の郷</t>
  </si>
  <si>
    <t>社会福祉法人　よつばゆりかご会</t>
    <rPh sb="0" eb="2">
      <t>シャカイ</t>
    </rPh>
    <rPh sb="2" eb="4">
      <t>フクシ</t>
    </rPh>
    <rPh sb="4" eb="6">
      <t>ホウジン</t>
    </rPh>
    <rPh sb="14" eb="15">
      <t>カイ</t>
    </rPh>
    <phoneticPr fontId="9"/>
  </si>
  <si>
    <t>有限会社ケアサービスのぞみ</t>
  </si>
  <si>
    <t>株式会社埼玉ライフケアサービス</t>
  </si>
  <si>
    <t>埼玉県新座市野寺２－５－１９</t>
  </si>
  <si>
    <t>事業所
所在地</t>
    <rPh sb="0" eb="3">
      <t>ジギョウショ</t>
    </rPh>
    <rPh sb="4" eb="7">
      <t>ショザイチ</t>
    </rPh>
    <phoneticPr fontId="11"/>
  </si>
  <si>
    <t>東京都清瀬市竹丘二丁目２８－１３</t>
    <rPh sb="0" eb="2">
      <t>とうきょう</t>
    </rPh>
    <rPh sb="2" eb="3">
      <t>と</t>
    </rPh>
    <rPh sb="3" eb="6">
      <t>きよせし</t>
    </rPh>
    <rPh sb="6" eb="8">
      <t>たけおか</t>
    </rPh>
    <rPh sb="8" eb="11">
      <t>にちょうめ</t>
    </rPh>
    <phoneticPr fontId="3" type="Hiragana"/>
  </si>
  <si>
    <t>埼玉県新座市石神２－１－４</t>
  </si>
  <si>
    <t>ケアパートナー株式会社</t>
  </si>
  <si>
    <t>よつばあたご苑デイサービスセンター</t>
    <rPh sb="6" eb="7">
      <t>エン</t>
    </rPh>
    <phoneticPr fontId="9"/>
  </si>
  <si>
    <t>おひさま介護サービス　朝霞</t>
  </si>
  <si>
    <t>東京都東久留米市新川町２－６－３</t>
  </si>
  <si>
    <t>ヒューマンライフケア株式会社</t>
  </si>
  <si>
    <t>埼玉県志木市中宗岡３－１６－５３</t>
    <rPh sb="0" eb="3">
      <t>サイタマケン</t>
    </rPh>
    <rPh sb="3" eb="6">
      <t>シキシ</t>
    </rPh>
    <rPh sb="6" eb="9">
      <t>ナカムネオカ</t>
    </rPh>
    <phoneticPr fontId="9"/>
  </si>
  <si>
    <t>社会福祉法人新座市社会福祉協議会ホームヘルプサービス</t>
  </si>
  <si>
    <t>東京都新宿区西新宿二丁目４番１号</t>
  </si>
  <si>
    <t>市
内</t>
    <rPh sb="0" eb="1">
      <t>シ</t>
    </rPh>
    <rPh sb="2" eb="3">
      <t>ナイ</t>
    </rPh>
    <phoneticPr fontId="9"/>
  </si>
  <si>
    <t>清瀬市</t>
    <rPh sb="0" eb="3">
      <t>きよせし</t>
    </rPh>
    <phoneticPr fontId="3" type="Hiragana"/>
  </si>
  <si>
    <t>特定非営利活動法人暮らしネット・えん</t>
  </si>
  <si>
    <t>株式会社ランダルコーポレーション</t>
  </si>
  <si>
    <t>埼玉県新座市石神２－１－４</t>
    <rPh sb="0" eb="3">
      <t>サイタマケン</t>
    </rPh>
    <rPh sb="3" eb="6">
      <t>ニイザシ</t>
    </rPh>
    <rPh sb="6" eb="8">
      <t>イシガミ</t>
    </rPh>
    <phoneticPr fontId="9"/>
  </si>
  <si>
    <t>埼玉県朝霞市本町２－４－２５</t>
    <rPh sb="0" eb="3">
      <t>サイタマケン</t>
    </rPh>
    <rPh sb="3" eb="6">
      <t>アサカシ</t>
    </rPh>
    <rPh sb="6" eb="8">
      <t>ホンチョウ</t>
    </rPh>
    <phoneticPr fontId="9"/>
  </si>
  <si>
    <t>レッツ倶楽部清瀬</t>
    <rPh sb="3" eb="8">
      <t>くらぶきよせ</t>
    </rPh>
    <phoneticPr fontId="3" type="Hiragana"/>
  </si>
  <si>
    <t>デイサービスセンター　りんりん</t>
  </si>
  <si>
    <t>らいおんハートリハビリ温泉デイサービス練馬</t>
    <rPh sb="11" eb="13">
      <t>オンセン</t>
    </rPh>
    <rPh sb="19" eb="21">
      <t>ネリマ</t>
    </rPh>
    <phoneticPr fontId="9"/>
  </si>
  <si>
    <t>埼玉県所沢市坂之下１１５３－１</t>
  </si>
  <si>
    <t>埼玉県新座市大和田１－８－２</t>
  </si>
  <si>
    <t>東京都練馬区西大泉六丁目１４番２０号</t>
    <rPh sb="0" eb="3">
      <t>トウキョウト</t>
    </rPh>
    <rPh sb="3" eb="6">
      <t>ネリマク</t>
    </rPh>
    <rPh sb="6" eb="7">
      <t>ニシ</t>
    </rPh>
    <rPh sb="7" eb="9">
      <t>オオイズミ</t>
    </rPh>
    <rPh sb="9" eb="12">
      <t>6チョウメ</t>
    </rPh>
    <rPh sb="14" eb="15">
      <t>バン</t>
    </rPh>
    <rPh sb="17" eb="18">
      <t>ゴウ</t>
    </rPh>
    <phoneticPr fontId="9"/>
  </si>
  <si>
    <t>社会福祉法人新座市社会福祉協議会</t>
  </si>
  <si>
    <t>東京都東久留米市東本町１２－９貫井総業ビル１Ｆ</t>
  </si>
  <si>
    <t>デイサービスかたくりの里 ひばりが丘</t>
  </si>
  <si>
    <t>申請者所在地</t>
    <rPh sb="0" eb="3">
      <t>シンセイシャ</t>
    </rPh>
    <rPh sb="3" eb="6">
      <t>ショザイチ</t>
    </rPh>
    <phoneticPr fontId="9"/>
  </si>
  <si>
    <t>ケアサポート　えん</t>
  </si>
  <si>
    <t>東京都練馬区大泉学園町７－１６－２２　みよしビル１Ｆ</t>
    <rPh sb="0" eb="3">
      <t>トウキョウト</t>
    </rPh>
    <rPh sb="3" eb="6">
      <t>ネリマク</t>
    </rPh>
    <rPh sb="6" eb="8">
      <t>オオイズミ</t>
    </rPh>
    <rPh sb="8" eb="10">
      <t>ガクエン</t>
    </rPh>
    <rPh sb="10" eb="11">
      <t>マチ</t>
    </rPh>
    <phoneticPr fontId="9"/>
  </si>
  <si>
    <t>社会福祉法人隆信会</t>
  </si>
  <si>
    <t>株式会社アイム</t>
  </si>
  <si>
    <t>埼玉県新座市あたご３－７－１２</t>
  </si>
  <si>
    <t>3510014</t>
  </si>
  <si>
    <t>株式会社めいとケア</t>
  </si>
  <si>
    <t>新座ライフ　ヘルパーステーション</t>
  </si>
  <si>
    <t>有効期間終了日</t>
    <rPh sb="0" eb="2">
      <t>ユウコウ</t>
    </rPh>
    <rPh sb="2" eb="4">
      <t>キカン</t>
    </rPh>
    <rPh sb="4" eb="7">
      <t>シュウリョウビ</t>
    </rPh>
    <phoneticPr fontId="9"/>
  </si>
  <si>
    <t>埼玉県新座市片山１－１４－２７</t>
  </si>
  <si>
    <t>埼玉県志木市中宗岡１－１９－６１</t>
  </si>
  <si>
    <t>老人デイサービスセンター　晴和苑</t>
    <rPh sb="0" eb="2">
      <t>ロウジン</t>
    </rPh>
    <rPh sb="13" eb="14">
      <t>ハ</t>
    </rPh>
    <rPh sb="14" eb="15">
      <t>ワ</t>
    </rPh>
    <rPh sb="15" eb="16">
      <t>エン</t>
    </rPh>
    <phoneticPr fontId="9"/>
  </si>
  <si>
    <t>埼玉県志木市幸町二丁目４番１６号</t>
  </si>
  <si>
    <t>埼玉県新座市片山１－１４－２７</t>
    <rPh sb="0" eb="3">
      <t>サイタマケン</t>
    </rPh>
    <rPh sb="3" eb="6">
      <t>ニイザシ</t>
    </rPh>
    <rPh sb="6" eb="8">
      <t>カタヤマ</t>
    </rPh>
    <phoneticPr fontId="9"/>
  </si>
  <si>
    <t>ケアサービスのぞみ</t>
  </si>
  <si>
    <t>埼玉ライフケアサービス新座訪問介護事業所</t>
  </si>
  <si>
    <t>学研ココファン新座石神ヘルパーセンター</t>
  </si>
  <si>
    <t>リハプライド・朝霞幸</t>
  </si>
  <si>
    <t>特定非営利活動法人太陽</t>
  </si>
  <si>
    <t>デイサービスセンター　遊・志木上宗岡</t>
  </si>
  <si>
    <t>株式会社ｓｎｕｇｇｌｅ　ｕｐ</t>
    <rPh sb="0" eb="4">
      <t>カブシキガイシャ</t>
    </rPh>
    <phoneticPr fontId="10"/>
  </si>
  <si>
    <t>埼玉県新座市東三丁目7番26号</t>
    <rPh sb="0" eb="3">
      <t>サイタマケン</t>
    </rPh>
    <rPh sb="3" eb="6">
      <t>ニイザシ</t>
    </rPh>
    <rPh sb="6" eb="7">
      <t>ヒガシ</t>
    </rPh>
    <rPh sb="7" eb="10">
      <t>サンチョウメ</t>
    </rPh>
    <rPh sb="11" eb="12">
      <t>バン</t>
    </rPh>
    <rPh sb="14" eb="15">
      <t>ゴウ</t>
    </rPh>
    <phoneticPr fontId="9"/>
  </si>
  <si>
    <t>東京都東久留米市前沢3-2-1-201</t>
    <rPh sb="0" eb="3">
      <t>トウキョウト</t>
    </rPh>
    <rPh sb="3" eb="8">
      <t>ヒガシクルメシ</t>
    </rPh>
    <rPh sb="8" eb="10">
      <t>マエザワ</t>
    </rPh>
    <phoneticPr fontId="9"/>
  </si>
  <si>
    <t>社会福祉法人 明雄福祉会</t>
  </si>
  <si>
    <t>3520011</t>
  </si>
  <si>
    <t>特定非営利活動法人　太陽　訪問介護事業所</t>
  </si>
  <si>
    <t>1195100183</t>
  </si>
  <si>
    <t>埼玉県新座市大和田５－１７－２５</t>
  </si>
  <si>
    <t>都道
府県</t>
    <rPh sb="0" eb="2">
      <t>トドウ</t>
    </rPh>
    <rPh sb="3" eb="5">
      <t>フケン</t>
    </rPh>
    <phoneticPr fontId="10"/>
  </si>
  <si>
    <t>埼玉県新座市馬場１－２－３５</t>
    <rPh sb="0" eb="3">
      <t>サイタマケン</t>
    </rPh>
    <rPh sb="3" eb="6">
      <t>ニイザシ</t>
    </rPh>
    <rPh sb="6" eb="8">
      <t>ババ</t>
    </rPh>
    <phoneticPr fontId="9"/>
  </si>
  <si>
    <t>新座市</t>
    <rPh sb="0" eb="3">
      <t>ニイザシ</t>
    </rPh>
    <phoneticPr fontId="9"/>
  </si>
  <si>
    <t>社会福祉法人新座福祉会</t>
  </si>
  <si>
    <t>3590012</t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</si>
  <si>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9"/>
  </si>
  <si>
    <t>埼玉県新座市馬場一丁目９番２３号</t>
  </si>
  <si>
    <t>ヒューマンライフケア清瀬</t>
  </si>
  <si>
    <t>埼玉県志木市柏町一丁目6番73号</t>
  </si>
  <si>
    <t>埼玉県新座市堀ノ内3-10-10</t>
  </si>
  <si>
    <t>株式会社リンクスケア</t>
  </si>
  <si>
    <t>埼玉県新座市野火止3-7-8</t>
  </si>
  <si>
    <t>令和元年6月1日</t>
  </si>
  <si>
    <t>3530001</t>
  </si>
  <si>
    <t>練馬区</t>
    <rPh sb="0" eb="3">
      <t>ネリマク</t>
    </rPh>
    <phoneticPr fontId="9"/>
  </si>
  <si>
    <t>埼玉県</t>
  </si>
  <si>
    <t>エスケアステーション練馬　デイサービス</t>
    <rPh sb="10" eb="12">
      <t>ネリマ</t>
    </rPh>
    <phoneticPr fontId="9"/>
  </si>
  <si>
    <t>ヒューマンライフケア栄の湯</t>
  </si>
  <si>
    <t>まはろ和光南</t>
    <rPh sb="3" eb="5">
      <t>わこう</t>
    </rPh>
    <rPh sb="5" eb="6">
      <t>みなみ</t>
    </rPh>
    <phoneticPr fontId="3" type="Hiragana"/>
  </si>
  <si>
    <t>3530005</t>
  </si>
  <si>
    <t>訪問介護本舗　咲楽家</t>
  </si>
  <si>
    <t>埼玉県朝霞市溝沼１０５０－１</t>
  </si>
  <si>
    <t>株式会社ジー・エム・エス</t>
  </si>
  <si>
    <t>志木の里デイサービスセンター</t>
  </si>
  <si>
    <t>社会福祉法人東京聖労院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セイ</t>
    </rPh>
    <rPh sb="9" eb="10">
      <t>ロウ</t>
    </rPh>
    <rPh sb="10" eb="11">
      <t>イン</t>
    </rPh>
    <phoneticPr fontId="9"/>
  </si>
  <si>
    <t>通所型サービスＡ</t>
  </si>
  <si>
    <t>1172101345</t>
  </si>
  <si>
    <t>埼玉県朝霞市北原二丁目１３番１６号</t>
  </si>
  <si>
    <t>リハビリデイサービスｎａｇｏｍｉ西東京店</t>
  </si>
  <si>
    <t>清雅ヘルパーステーション</t>
    <rPh sb="0" eb="1">
      <t>シン</t>
    </rPh>
    <rPh sb="1" eb="2">
      <t>ガ</t>
    </rPh>
    <phoneticPr fontId="9"/>
  </si>
  <si>
    <t>埼玉県新座市東三丁目７番26号</t>
    <rPh sb="0" eb="3">
      <t>サイタマケン</t>
    </rPh>
    <rPh sb="3" eb="6">
      <t>ニイザシ</t>
    </rPh>
    <rPh sb="6" eb="7">
      <t>ヒガシ</t>
    </rPh>
    <rPh sb="7" eb="10">
      <t>サンチョウメ</t>
    </rPh>
    <rPh sb="11" eb="12">
      <t>バン</t>
    </rPh>
    <rPh sb="14" eb="15">
      <t>ゴウ</t>
    </rPh>
    <phoneticPr fontId="9"/>
  </si>
  <si>
    <t>合同会社道</t>
  </si>
  <si>
    <t>3510005</t>
  </si>
  <si>
    <t>東京都練馬区大泉学園町七丁目１２番３２号</t>
  </si>
  <si>
    <t>埼玉県新座市野火止６－１５－１２</t>
  </si>
  <si>
    <t>東京都清瀬市旭が丘2-5-2-103</t>
    <rPh sb="0" eb="3">
      <t>トウキョウト</t>
    </rPh>
    <rPh sb="3" eb="6">
      <t>キヨセシ</t>
    </rPh>
    <rPh sb="6" eb="7">
      <t>アサヒ</t>
    </rPh>
    <rPh sb="8" eb="9">
      <t>オカ</t>
    </rPh>
    <phoneticPr fontId="9"/>
  </si>
  <si>
    <t>ケアパートナー大泉</t>
  </si>
  <si>
    <t>ステップぱーとなー　ひばりが丘第２</t>
  </si>
  <si>
    <t>埼玉県新座市栗原五丁目２番２０号１０２</t>
  </si>
  <si>
    <t>株式会社ｎＣＳ</t>
  </si>
  <si>
    <t>埼玉県朝霞市本町二丁目１９番１２号　朝霞ニューハイツ2階202号室</t>
    <rPh sb="6" eb="8">
      <t>ほんちょう</t>
    </rPh>
    <rPh sb="8" eb="9">
      <t>に</t>
    </rPh>
    <rPh sb="18" eb="20">
      <t>あさか</t>
    </rPh>
    <rPh sb="27" eb="28">
      <t>かい</t>
    </rPh>
    <rPh sb="31" eb="33">
      <t>ごうしつ</t>
    </rPh>
    <phoneticPr fontId="3" type="Hiragana"/>
  </si>
  <si>
    <t>千葉県松戸市殿平賀５６番地１</t>
    <rPh sb="11" eb="13">
      <t>バンチ</t>
    </rPh>
    <phoneticPr fontId="9"/>
  </si>
  <si>
    <t>グリーンブルー株式会社</t>
  </si>
  <si>
    <t>東京都杉並区阿佐谷北６－２３－１７</t>
    <rPh sb="0" eb="3">
      <t>トウキョウト</t>
    </rPh>
    <rPh sb="3" eb="5">
      <t>スギナミ</t>
    </rPh>
    <rPh sb="5" eb="6">
      <t>ク</t>
    </rPh>
    <rPh sb="6" eb="10">
      <t>アサガヤキタ</t>
    </rPh>
    <phoneticPr fontId="9"/>
  </si>
  <si>
    <t>東京都中央区八重洲二丁目７番１６号</t>
    <rPh sb="0" eb="2">
      <t>とうきょう</t>
    </rPh>
    <rPh sb="2" eb="3">
      <t>と</t>
    </rPh>
    <rPh sb="3" eb="6">
      <t>ちゅうおうく</t>
    </rPh>
    <rPh sb="6" eb="9">
      <t>やえす</t>
    </rPh>
    <phoneticPr fontId="3" type="Hiragana"/>
  </si>
  <si>
    <t>株式会社Ｖｉｔａ</t>
  </si>
  <si>
    <t>埼玉県狭山市柏原２６８３</t>
    <rPh sb="0" eb="3">
      <t>サイタマケン</t>
    </rPh>
    <rPh sb="3" eb="6">
      <t>サヤマシ</t>
    </rPh>
    <rPh sb="6" eb="8">
      <t>カシワバラ</t>
    </rPh>
    <phoneticPr fontId="9"/>
  </si>
  <si>
    <t>リハビリデイサービスｎａｇｏｍｉ新座店</t>
  </si>
  <si>
    <t>東京都清瀬市中里五丁目９１番２</t>
    <rPh sb="0" eb="3">
      <t>トウキョウト</t>
    </rPh>
    <rPh sb="3" eb="6">
      <t>キヨセシ</t>
    </rPh>
    <rPh sb="6" eb="8">
      <t>ナカザト</t>
    </rPh>
    <rPh sb="8" eb="11">
      <t>ゴチョウメ</t>
    </rPh>
    <rPh sb="13" eb="14">
      <t>バン</t>
    </rPh>
    <phoneticPr fontId="9"/>
  </si>
  <si>
    <t>新座ケアセンターそよ風</t>
  </si>
  <si>
    <t>東京都練馬区大泉学園町７－１６－２２　１Ｆ</t>
  </si>
  <si>
    <t>東京都練馬区大泉学園町七丁目１２番３０号</t>
    <rPh sb="0" eb="3">
      <t>トウキョウト</t>
    </rPh>
    <rPh sb="3" eb="6">
      <t>ネリマク</t>
    </rPh>
    <rPh sb="6" eb="8">
      <t>オオイズミ</t>
    </rPh>
    <rPh sb="8" eb="10">
      <t>ガクエン</t>
    </rPh>
    <rPh sb="10" eb="11">
      <t>チョウ</t>
    </rPh>
    <rPh sb="11" eb="12">
      <t>ナナ</t>
    </rPh>
    <rPh sb="12" eb="14">
      <t>チョウメ</t>
    </rPh>
    <rPh sb="16" eb="17">
      <t>バン</t>
    </rPh>
    <rPh sb="19" eb="20">
      <t>ゴウ</t>
    </rPh>
    <phoneticPr fontId="9"/>
  </si>
  <si>
    <t>株式会社ＬＩＮＫ</t>
  </si>
  <si>
    <t>令和元年12月1日</t>
    <rPh sb="0" eb="2">
      <t>れいわ</t>
    </rPh>
    <rPh sb="2" eb="4">
      <t>がんねん１</t>
    </rPh>
    <rPh sb="6" eb="7">
      <t>がつ</t>
    </rPh>
    <rPh sb="8" eb="9">
      <t>にち</t>
    </rPh>
    <phoneticPr fontId="3" type="Hiragana"/>
  </si>
  <si>
    <t>Ａ6</t>
  </si>
  <si>
    <t>株式会社　禅</t>
  </si>
  <si>
    <t>3530002</t>
  </si>
  <si>
    <t>株式会社はなまる</t>
  </si>
  <si>
    <t>清瀬市</t>
  </si>
  <si>
    <t>東京都東久留米市下里二丁目１３番５号</t>
  </si>
  <si>
    <t>レコードブック清瀬</t>
  </si>
  <si>
    <t>13A4700137</t>
  </si>
  <si>
    <t>アクティブデイサービスたいむ</t>
  </si>
  <si>
    <t>1372002046</t>
  </si>
  <si>
    <t>かがやきデイサービス清瀬</t>
    <rPh sb="10" eb="12">
      <t>きよせ</t>
    </rPh>
    <phoneticPr fontId="3" type="Hiragana"/>
  </si>
  <si>
    <t>保険者</t>
    <rPh sb="0" eb="3">
      <t>ホケンシャ</t>
    </rPh>
    <phoneticPr fontId="10"/>
  </si>
  <si>
    <t>株式会社まはろ</t>
  </si>
  <si>
    <t>東京都練馬区西大泉六丁目１番２号</t>
    <rPh sb="0" eb="3">
      <t>トウキョウト</t>
    </rPh>
    <rPh sb="3" eb="6">
      <t>ネリマク</t>
    </rPh>
    <rPh sb="6" eb="9">
      <t>ニシオオイズミ</t>
    </rPh>
    <rPh sb="9" eb="12">
      <t>ロクチョウメ</t>
    </rPh>
    <rPh sb="13" eb="14">
      <t>バン</t>
    </rPh>
    <rPh sb="15" eb="16">
      <t>ゴウ</t>
    </rPh>
    <phoneticPr fontId="9"/>
  </si>
  <si>
    <t>リハビリ・デイサービス　けやき</t>
  </si>
  <si>
    <t>東京都清瀬市上清戸２－１２－２６－１０１</t>
    <rPh sb="0" eb="3">
      <t>トウキョウト</t>
    </rPh>
    <rPh sb="3" eb="6">
      <t>キヨセシ</t>
    </rPh>
    <rPh sb="6" eb="9">
      <t>カミキヨト</t>
    </rPh>
    <phoneticPr fontId="9"/>
  </si>
  <si>
    <t>東京都清瀬市中清戸三丁目３０６番地１並木ビル１階</t>
    <rPh sb="6" eb="9">
      <t>なかきよと</t>
    </rPh>
    <rPh sb="9" eb="12">
      <t>さんちょうめ</t>
    </rPh>
    <rPh sb="15" eb="17">
      <t>ばんち</t>
    </rPh>
    <rPh sb="18" eb="20">
      <t>なみき</t>
    </rPh>
    <rPh sb="23" eb="24">
      <t>かい</t>
    </rPh>
    <phoneticPr fontId="3" type="Hiragana"/>
  </si>
  <si>
    <t>3520023</t>
  </si>
  <si>
    <t>株式会社アイリハ</t>
  </si>
  <si>
    <t>市区町村</t>
    <rPh sb="0" eb="2">
      <t>シク</t>
    </rPh>
    <rPh sb="2" eb="4">
      <t>チョウソン</t>
    </rPh>
    <phoneticPr fontId="10"/>
  </si>
  <si>
    <t>社会福祉法人さくら瑞穂会</t>
  </si>
  <si>
    <t>デイサービスセンター　志木瑞穂の森</t>
  </si>
  <si>
    <t>株式会社隣家</t>
  </si>
  <si>
    <t>埼玉県新座市片山一丁目１番３０号　山六ハイツ</t>
  </si>
  <si>
    <t>1195100175</t>
  </si>
  <si>
    <t>埼玉県志木市柏町１－６－７３</t>
    <rPh sb="0" eb="3">
      <t>サイタマケン</t>
    </rPh>
    <rPh sb="3" eb="6">
      <t>シキシ</t>
    </rPh>
    <rPh sb="6" eb="8">
      <t>カシワチョウ</t>
    </rPh>
    <phoneticPr fontId="9"/>
  </si>
  <si>
    <t>東京都清瀬市下清戸２－５８４－１６</t>
  </si>
  <si>
    <t>1175102217</t>
  </si>
  <si>
    <t>13A4700053</t>
  </si>
  <si>
    <t>医療法人瑞穂会</t>
    <rPh sb="0" eb="7">
      <t>いりょうほうじんみずほかい</t>
    </rPh>
    <phoneticPr fontId="3" type="Hiragana"/>
  </si>
  <si>
    <t>朝霞市</t>
  </si>
  <si>
    <t>東京都清瀬市松山１－１１－２２</t>
  </si>
  <si>
    <t>社会福祉法人章佑会</t>
  </si>
  <si>
    <t>東京都西東京市北町２－６－１８</t>
  </si>
  <si>
    <t>東京都西東京市ひばりが丘１－４－２８長尾ビル１Ｆ3号</t>
    <rPh sb="25" eb="26">
      <t>ゴウ</t>
    </rPh>
    <phoneticPr fontId="9"/>
  </si>
  <si>
    <t>デイサービス　一番星</t>
  </si>
  <si>
    <t>埼玉県和光市南１－１６－６５</t>
    <rPh sb="3" eb="6">
      <t>わこうし</t>
    </rPh>
    <rPh sb="6" eb="7">
      <t>みなみ</t>
    </rPh>
    <phoneticPr fontId="3" type="Hiragana"/>
  </si>
  <si>
    <t>社会福祉法人親和会</t>
  </si>
  <si>
    <t>訪問介護本舗　こよみ</t>
    <rPh sb="0" eb="2">
      <t>ほうもん</t>
    </rPh>
    <rPh sb="2" eb="4">
      <t>かいご</t>
    </rPh>
    <rPh sb="4" eb="6">
      <t>ほんぽ</t>
    </rPh>
    <phoneticPr fontId="3" type="Hiragana"/>
  </si>
  <si>
    <t>13A2000266</t>
  </si>
  <si>
    <t>東京都清瀬市下清戸２－５８４－１７</t>
    <rPh sb="0" eb="3">
      <t>トウキョウト</t>
    </rPh>
    <rPh sb="3" eb="6">
      <t>キヨセシ</t>
    </rPh>
    <rPh sb="6" eb="7">
      <t>シタ</t>
    </rPh>
    <rPh sb="7" eb="8">
      <t>キヨ</t>
    </rPh>
    <rPh sb="8" eb="9">
      <t>ト</t>
    </rPh>
    <phoneticPr fontId="9"/>
  </si>
  <si>
    <t>埼玉県和光市和光南一丁目２５６７番</t>
    <rPh sb="0" eb="3">
      <t>サイタマケン</t>
    </rPh>
    <rPh sb="3" eb="6">
      <t>ワコウシ</t>
    </rPh>
    <rPh sb="6" eb="8">
      <t>ワコウ</t>
    </rPh>
    <rPh sb="8" eb="9">
      <t>ミナミ</t>
    </rPh>
    <rPh sb="9" eb="10">
      <t>イチ</t>
    </rPh>
    <rPh sb="10" eb="12">
      <t>チョウメ</t>
    </rPh>
    <rPh sb="16" eb="17">
      <t>バン</t>
    </rPh>
    <phoneticPr fontId="9"/>
  </si>
  <si>
    <t>ジョイリハ東久留米</t>
  </si>
  <si>
    <t>埼玉県新座市あたご三丁目４番６号</t>
    <rPh sb="0" eb="3">
      <t>サイタマケン</t>
    </rPh>
    <rPh sb="3" eb="6">
      <t>ニイザシ</t>
    </rPh>
    <rPh sb="9" eb="12">
      <t>3チョウメ</t>
    </rPh>
    <rPh sb="13" eb="14">
      <t>バン</t>
    </rPh>
    <rPh sb="15" eb="16">
      <t>ゴウ</t>
    </rPh>
    <phoneticPr fontId="10"/>
  </si>
  <si>
    <t>株式会社学研ココファン</t>
  </si>
  <si>
    <t>リハビリデイサービス　リスタート</t>
  </si>
  <si>
    <t>デイサービスのじま</t>
  </si>
  <si>
    <t>かたくり南大泉</t>
    <rPh sb="4" eb="7">
      <t>ミナミオオイズミ</t>
    </rPh>
    <phoneticPr fontId="9"/>
  </si>
  <si>
    <t>デイサービスセンターもも寿ひばりヶ丘</t>
  </si>
  <si>
    <t>株式会社エスケアメイト</t>
    <rPh sb="0" eb="4">
      <t>カブシキガイシャ</t>
    </rPh>
    <phoneticPr fontId="9"/>
  </si>
  <si>
    <t>東京都東久留米市学園町２－１２－１０アートフルひばりヶ丘１階</t>
  </si>
  <si>
    <t>サービス種類</t>
    <rPh sb="4" eb="6">
      <t>シュルイ</t>
    </rPh>
    <phoneticPr fontId="9"/>
  </si>
  <si>
    <t>訪問型サービスＡ</t>
    <rPh sb="0" eb="2">
      <t>ホウモン</t>
    </rPh>
    <rPh sb="2" eb="3">
      <t>ガタ</t>
    </rPh>
    <phoneticPr fontId="9"/>
  </si>
  <si>
    <t>コード</t>
  </si>
  <si>
    <t>株式会社カスケード東京</t>
    <rPh sb="0" eb="4">
      <t>カブシキガイシャ</t>
    </rPh>
    <rPh sb="9" eb="11">
      <t>トウキョウ</t>
    </rPh>
    <phoneticPr fontId="9"/>
  </si>
  <si>
    <t>13A4700129</t>
  </si>
  <si>
    <t>1375425087</t>
  </si>
  <si>
    <t>埼玉県所沢市大字下安松２００番の１</t>
  </si>
  <si>
    <t>やすらぎ舎ヘルパーステーション</t>
    <rPh sb="4" eb="5">
      <t>シャ</t>
    </rPh>
    <phoneticPr fontId="9"/>
  </si>
  <si>
    <t>Ａ7</t>
  </si>
  <si>
    <t>東京都清瀬市松山三丁目１７番７号</t>
    <rPh sb="0" eb="3">
      <t>トウキョウト</t>
    </rPh>
    <rPh sb="3" eb="6">
      <t>キヨセシ</t>
    </rPh>
    <rPh sb="6" eb="8">
      <t>マツヤマ</t>
    </rPh>
    <rPh sb="8" eb="9">
      <t>サン</t>
    </rPh>
    <rPh sb="9" eb="11">
      <t>チョウメ</t>
    </rPh>
    <rPh sb="13" eb="14">
      <t>バン</t>
    </rPh>
    <rPh sb="15" eb="16">
      <t>ゴウ</t>
    </rPh>
    <phoneticPr fontId="9"/>
  </si>
  <si>
    <t>東京都杉並区阿佐谷北六丁目２３番１７号</t>
  </si>
  <si>
    <t>埼玉県さいたま市大宮区土手町一丁目２番地</t>
  </si>
  <si>
    <t>東京都練馬区大泉学園町七丁目１２番３０号</t>
    <rPh sb="0" eb="3">
      <t>トウキョウト</t>
    </rPh>
    <rPh sb="3" eb="6">
      <t>ネリマク</t>
    </rPh>
    <rPh sb="6" eb="11">
      <t>オオイズミガクエンチョウ</t>
    </rPh>
    <rPh sb="11" eb="14">
      <t>ナナチョウメ</t>
    </rPh>
    <rPh sb="16" eb="17">
      <t>バン</t>
    </rPh>
    <rPh sb="19" eb="20">
      <t>ゴウ</t>
    </rPh>
    <phoneticPr fontId="9"/>
  </si>
  <si>
    <t>家興合同会社</t>
  </si>
  <si>
    <t>株式会社NAO企画</t>
  </si>
  <si>
    <t>やすらぎ舎デイサービスセンター</t>
  </si>
  <si>
    <t>アスモ介護サービス西堀</t>
  </si>
  <si>
    <t>かがやきデイサービス東久留米</t>
    <rPh sb="10" eb="14">
      <t>ひがしくるめ</t>
    </rPh>
    <phoneticPr fontId="3" type="Hiragana"/>
  </si>
  <si>
    <t>Ａ2</t>
  </si>
  <si>
    <t>Ａ3</t>
  </si>
  <si>
    <t>東京都台東区浅草橋五丁目３番２号秋葉原スクエアビル５階</t>
    <rPh sb="0" eb="3">
      <t>トウキョウト</t>
    </rPh>
    <rPh sb="3" eb="6">
      <t>タイトウク</t>
    </rPh>
    <rPh sb="6" eb="9">
      <t>アサクサバシ</t>
    </rPh>
    <rPh sb="9" eb="12">
      <t>ゴチョウメ</t>
    </rPh>
    <rPh sb="13" eb="14">
      <t>バン</t>
    </rPh>
    <rPh sb="15" eb="16">
      <t>ゴウ</t>
    </rPh>
    <rPh sb="16" eb="19">
      <t>アキハバラ</t>
    </rPh>
    <rPh sb="26" eb="27">
      <t>カイ</t>
    </rPh>
    <phoneticPr fontId="9"/>
  </si>
  <si>
    <t>埼玉県新座市堀ノ内三丁目１番１３号</t>
    <rPh sb="0" eb="3">
      <t>サイタマケン</t>
    </rPh>
    <rPh sb="3" eb="6">
      <t>ニイザシ</t>
    </rPh>
    <rPh sb="6" eb="7">
      <t>ホリ</t>
    </rPh>
    <rPh sb="8" eb="9">
      <t>ウチ</t>
    </rPh>
    <rPh sb="9" eb="12">
      <t>サンチョウメ</t>
    </rPh>
    <rPh sb="13" eb="14">
      <t>バン</t>
    </rPh>
    <rPh sb="16" eb="17">
      <t>ゴウ</t>
    </rPh>
    <phoneticPr fontId="10"/>
  </si>
  <si>
    <t>株式会社ジー・エム・エス</t>
    <rPh sb="0" eb="4">
      <t>カブシキガイシャ</t>
    </rPh>
    <phoneticPr fontId="10"/>
  </si>
  <si>
    <t>志木市</t>
    <rPh sb="0" eb="3">
      <t>しきし</t>
    </rPh>
    <phoneticPr fontId="3" type="Hiragana"/>
  </si>
  <si>
    <t>1374801676</t>
  </si>
  <si>
    <t>東京都清瀬市上清戸二丁目１２番２６－１０１号</t>
    <rPh sb="0" eb="3">
      <t>トウキョウト</t>
    </rPh>
    <rPh sb="3" eb="6">
      <t>キヨセシ</t>
    </rPh>
    <rPh sb="6" eb="9">
      <t>カミキヨト</t>
    </rPh>
    <rPh sb="9" eb="12">
      <t>ニチョウメ</t>
    </rPh>
    <rPh sb="14" eb="15">
      <t>バン</t>
    </rPh>
    <rPh sb="21" eb="22">
      <t>ゴウ</t>
    </rPh>
    <phoneticPr fontId="9"/>
  </si>
  <si>
    <t>リハビリ・デイサービス　けやき（清瀬店）</t>
    <rPh sb="16" eb="19">
      <t>キヨセテン</t>
    </rPh>
    <phoneticPr fontId="10"/>
  </si>
  <si>
    <t>東京都東西東京市ひばりが丘北４－３－６　サンコア浜中２Ａ</t>
    <rPh sb="4" eb="8">
      <t>にしとうきょうし</t>
    </rPh>
    <rPh sb="12" eb="14">
      <t>おかきた</t>
    </rPh>
    <rPh sb="24" eb="26">
      <t>はまなか</t>
    </rPh>
    <phoneticPr fontId="3" type="Hiragana"/>
  </si>
  <si>
    <t>通所型サービスＡ</t>
    <rPh sb="0" eb="2">
      <t>ツウショ</t>
    </rPh>
    <rPh sb="2" eb="3">
      <t>ガタ</t>
    </rPh>
    <phoneticPr fontId="9"/>
  </si>
  <si>
    <t>東京都練馬区西大泉六丁目１４番２０号</t>
    <rPh sb="0" eb="3">
      <t>トウキョウト</t>
    </rPh>
    <rPh sb="3" eb="6">
      <t>ネリマク</t>
    </rPh>
    <rPh sb="6" eb="9">
      <t>ニシオオイズミ</t>
    </rPh>
    <rPh sb="9" eb="12">
      <t>6チョウメ</t>
    </rPh>
    <rPh sb="14" eb="15">
      <t>バン</t>
    </rPh>
    <rPh sb="17" eb="18">
      <t>ゴウ</t>
    </rPh>
    <phoneticPr fontId="9"/>
  </si>
  <si>
    <t>レッツ倶楽部西東京</t>
    <rPh sb="3" eb="6">
      <t>くらぶ</t>
    </rPh>
    <rPh sb="6" eb="9">
      <t>にしとうきょう</t>
    </rPh>
    <phoneticPr fontId="3" type="Hiragana"/>
  </si>
  <si>
    <t>埼玉県朝霞市西弁財一丁目１番２号</t>
    <rPh sb="0" eb="3">
      <t>サイタマケン</t>
    </rPh>
    <rPh sb="3" eb="6">
      <t>アサカシ</t>
    </rPh>
    <rPh sb="6" eb="7">
      <t>ニシ</t>
    </rPh>
    <rPh sb="7" eb="9">
      <t>ベンザイ</t>
    </rPh>
    <rPh sb="9" eb="12">
      <t>1チョウメ</t>
    </rPh>
    <rPh sb="13" eb="14">
      <t>バン</t>
    </rPh>
    <rPh sb="15" eb="16">
      <t>ゴウ</t>
    </rPh>
    <phoneticPr fontId="10"/>
  </si>
  <si>
    <t>神奈川県横浜市港南区上大岡西一丁目６番１号</t>
    <rPh sb="0" eb="4">
      <t>カナガワケン</t>
    </rPh>
    <rPh sb="4" eb="7">
      <t>ヨコハマシ</t>
    </rPh>
    <rPh sb="7" eb="10">
      <t>コウナンク</t>
    </rPh>
    <rPh sb="10" eb="13">
      <t>カミオオオカ</t>
    </rPh>
    <rPh sb="13" eb="14">
      <t>ニシ</t>
    </rPh>
    <rPh sb="14" eb="17">
      <t>イッチョウメ</t>
    </rPh>
    <rPh sb="18" eb="19">
      <t>バン</t>
    </rPh>
    <rPh sb="20" eb="21">
      <t>ゴウ</t>
    </rPh>
    <phoneticPr fontId="9"/>
  </si>
  <si>
    <t>株式会社ふれあい広場</t>
  </si>
  <si>
    <t>東京都港区海岸一丁目２番３号－１０４</t>
    <rPh sb="0" eb="3">
      <t>トウキョウト</t>
    </rPh>
    <rPh sb="3" eb="5">
      <t>ミナトク</t>
    </rPh>
    <rPh sb="5" eb="7">
      <t>カイガン</t>
    </rPh>
    <rPh sb="7" eb="10">
      <t>イッチョウメ</t>
    </rPh>
    <rPh sb="11" eb="12">
      <t>バン</t>
    </rPh>
    <rPh sb="13" eb="14">
      <t>ゴウ</t>
    </rPh>
    <phoneticPr fontId="9"/>
  </si>
  <si>
    <t>デイサービスセンター　安心のおせわ～く広場</t>
  </si>
  <si>
    <t>のびりは</t>
  </si>
  <si>
    <t>埼玉県新座市野火止七丁目９番３２号</t>
    <rPh sb="0" eb="3">
      <t>サイタマケン</t>
    </rPh>
    <rPh sb="3" eb="6">
      <t>ニイザシ</t>
    </rPh>
    <rPh sb="6" eb="9">
      <t>ノビトメ</t>
    </rPh>
    <rPh sb="9" eb="12">
      <t>7チョウメ</t>
    </rPh>
    <rPh sb="13" eb="14">
      <t>バン</t>
    </rPh>
    <rPh sb="16" eb="17">
      <t>ゴウ</t>
    </rPh>
    <phoneticPr fontId="10"/>
  </si>
  <si>
    <t>株式会社Ｈ・Ｙ</t>
    <rPh sb="0" eb="4">
      <t>カブシキガイシャ</t>
    </rPh>
    <phoneticPr fontId="9"/>
  </si>
  <si>
    <t>東京都品川区東品川四丁目１２番８号</t>
    <rPh sb="9" eb="12">
      <t>4チョウメ</t>
    </rPh>
    <rPh sb="14" eb="15">
      <t>バン</t>
    </rPh>
    <rPh sb="16" eb="17">
      <t>ゴウ</t>
    </rPh>
    <phoneticPr fontId="9"/>
  </si>
  <si>
    <t>ＳＯＭＰＯケア株式会社</t>
  </si>
  <si>
    <t>3520006</t>
  </si>
  <si>
    <t>株式会社日本エルダリーケアサービス</t>
  </si>
  <si>
    <t>埼玉県</t>
    <rPh sb="0" eb="3">
      <t>サイタマケン</t>
    </rPh>
    <phoneticPr fontId="9"/>
  </si>
  <si>
    <t>富士見市</t>
  </si>
  <si>
    <t>志木市</t>
    <rPh sb="0" eb="3">
      <t>シキシ</t>
    </rPh>
    <phoneticPr fontId="9"/>
  </si>
  <si>
    <t>東京都杉並区阿佐谷南三丁目６番１号</t>
    <rPh sb="0" eb="2">
      <t>とうきょう</t>
    </rPh>
    <rPh sb="2" eb="3">
      <t>と</t>
    </rPh>
    <rPh sb="3" eb="6">
      <t>すぎなみく</t>
    </rPh>
    <rPh sb="6" eb="10">
      <t>あさがやみなみ</t>
    </rPh>
    <rPh sb="10" eb="13">
      <t>さんちょうめ</t>
    </rPh>
    <rPh sb="14" eb="15">
      <t>ばん</t>
    </rPh>
    <rPh sb="16" eb="17">
      <t>ごう</t>
    </rPh>
    <phoneticPr fontId="3" type="Hiragana"/>
  </si>
  <si>
    <t>千寿里 指定通所介護事業所</t>
  </si>
  <si>
    <t>13A2000696</t>
  </si>
  <si>
    <t>1175100369</t>
  </si>
  <si>
    <t>東京都東久留米市東本町16-5　ＪＵＮプレジ東久留米２０３</t>
    <rPh sb="0" eb="3">
      <t>トウキョウト</t>
    </rPh>
    <rPh sb="3" eb="8">
      <t>ヒガシクルメシ</t>
    </rPh>
    <rPh sb="8" eb="11">
      <t>ヒガシホンチョウ</t>
    </rPh>
    <rPh sb="22" eb="26">
      <t>ヒガシクルメ</t>
    </rPh>
    <phoneticPr fontId="9"/>
  </si>
  <si>
    <t>社会福法人　晴智会</t>
    <rPh sb="0" eb="2">
      <t>シャカイ</t>
    </rPh>
    <rPh sb="2" eb="3">
      <t>フク</t>
    </rPh>
    <rPh sb="3" eb="5">
      <t>ホウジン</t>
    </rPh>
    <rPh sb="6" eb="7">
      <t>ハ</t>
    </rPh>
    <rPh sb="7" eb="8">
      <t>チ</t>
    </rPh>
    <rPh sb="8" eb="9">
      <t>カイ</t>
    </rPh>
    <phoneticPr fontId="9"/>
  </si>
  <si>
    <t>3520025</t>
  </si>
  <si>
    <t>青空ケアサポートセンター有限会社</t>
    <rPh sb="0" eb="2">
      <t>アオゾラ</t>
    </rPh>
    <rPh sb="12" eb="16">
      <t>ユウゲンガイシャ</t>
    </rPh>
    <phoneticPr fontId="9"/>
  </si>
  <si>
    <t>千葉県松戸市殿平賀５６－１</t>
  </si>
  <si>
    <t>東京都練馬区南大泉4-30-1</t>
    <rPh sb="0" eb="3">
      <t>トウキョウト</t>
    </rPh>
    <rPh sb="3" eb="6">
      <t>ネリマク</t>
    </rPh>
    <rPh sb="6" eb="9">
      <t>ミナミオオイズミ</t>
    </rPh>
    <phoneticPr fontId="9"/>
  </si>
  <si>
    <t>埼玉県新座市本多１－９－３７</t>
  </si>
  <si>
    <t>リハプライド・富士見</t>
  </si>
  <si>
    <t>株式会社コムウェル</t>
  </si>
  <si>
    <t>ミアヘルサ株式会社</t>
  </si>
  <si>
    <t>株式会社アスモ介護サービス</t>
  </si>
  <si>
    <t>有限会社アトラサオン</t>
  </si>
  <si>
    <t>ツクイ新座</t>
    <rPh sb="3" eb="5">
      <t>ニイザ</t>
    </rPh>
    <phoneticPr fontId="9"/>
  </si>
  <si>
    <t>西東京市</t>
  </si>
  <si>
    <t>埼玉県新座市道場二丁目６番３号</t>
    <rPh sb="0" eb="3">
      <t>サイタマケン</t>
    </rPh>
    <rPh sb="3" eb="6">
      <t>ニイザシ</t>
    </rPh>
    <rPh sb="6" eb="8">
      <t>ドウジョウ</t>
    </rPh>
    <rPh sb="8" eb="11">
      <t>ニチョウメ</t>
    </rPh>
    <rPh sb="12" eb="13">
      <t>バン</t>
    </rPh>
    <rPh sb="14" eb="15">
      <t>ゴウ</t>
    </rPh>
    <phoneticPr fontId="9"/>
  </si>
  <si>
    <t>さまさまデイサービス</t>
  </si>
  <si>
    <t>株式会社ツクイ</t>
    <rPh sb="0" eb="2">
      <t>カブシキ</t>
    </rPh>
    <rPh sb="2" eb="4">
      <t>カイシャ</t>
    </rPh>
    <phoneticPr fontId="9"/>
  </si>
  <si>
    <t>3520032</t>
  </si>
  <si>
    <t>1175102084</t>
  </si>
  <si>
    <t>東京都港区芝公園３－４－３０　３２芝公園ビル７階</t>
    <rPh sb="0" eb="3">
      <t>トウキョウト</t>
    </rPh>
    <rPh sb="3" eb="5">
      <t>ミナトク</t>
    </rPh>
    <rPh sb="5" eb="6">
      <t>シバ</t>
    </rPh>
    <rPh sb="6" eb="8">
      <t>コウエン</t>
    </rPh>
    <rPh sb="17" eb="18">
      <t>シバ</t>
    </rPh>
    <rPh sb="18" eb="20">
      <t>コウエン</t>
    </rPh>
    <rPh sb="23" eb="24">
      <t>カイ</t>
    </rPh>
    <phoneticPr fontId="9"/>
  </si>
  <si>
    <t>3520004</t>
  </si>
  <si>
    <t>3520001</t>
  </si>
  <si>
    <t>東京都東久留米市野火止２－２２－２１　１階</t>
    <rPh sb="0" eb="2">
      <t>とうきょう</t>
    </rPh>
    <rPh sb="2" eb="3">
      <t>と</t>
    </rPh>
    <rPh sb="3" eb="8">
      <t>ひがしくるめし</t>
    </rPh>
    <rPh sb="8" eb="11">
      <t>のびどめ</t>
    </rPh>
    <rPh sb="20" eb="21">
      <t>かい</t>
    </rPh>
    <phoneticPr fontId="3" type="Hiragana"/>
  </si>
  <si>
    <t>練馬区</t>
  </si>
  <si>
    <t>3520034</t>
  </si>
  <si>
    <t>3520033</t>
  </si>
  <si>
    <t>めいと新座志木訪問介護事業所</t>
  </si>
  <si>
    <t>3520002</t>
  </si>
  <si>
    <t>美夕陽国際交流デイサービス</t>
    <rPh sb="0" eb="1">
      <t>び</t>
    </rPh>
    <rPh sb="1" eb="3">
      <t>ゆうひ</t>
    </rPh>
    <rPh sb="3" eb="5">
      <t>こくさい</t>
    </rPh>
    <rPh sb="5" eb="7">
      <t>こうりゅう</t>
    </rPh>
    <phoneticPr fontId="3" type="Hiragana"/>
  </si>
  <si>
    <t>埼玉県新座市馬場一丁目２番３５号</t>
  </si>
  <si>
    <t>埼玉県新座市石神１－６－７</t>
  </si>
  <si>
    <t>東京都品川区西五反田二丁目１１番８号</t>
  </si>
  <si>
    <t>3520003</t>
  </si>
  <si>
    <t>埼玉県新座市野寺2丁目19-23</t>
  </si>
  <si>
    <t>通所介護事業所みかんの里</t>
  </si>
  <si>
    <t>3520005</t>
  </si>
  <si>
    <t>埼玉県新座市中野１－１７－３３</t>
  </si>
  <si>
    <t>老人デイサービスセンター　晴和苑</t>
  </si>
  <si>
    <t>社会福祉法人晴智会</t>
  </si>
  <si>
    <t>デイサービスセンター健康倶楽部新座</t>
  </si>
  <si>
    <t>通所介護事業所　菜々の郷</t>
  </si>
  <si>
    <t>デイサービスセンターケアサポートにいざ</t>
  </si>
  <si>
    <t>小規模デイサービス　安心のおせわ～く広場　新座片山</t>
  </si>
  <si>
    <t>埼玉県朝霞市西原１－７－１</t>
  </si>
  <si>
    <t>株式会社セイコウ</t>
    <rPh sb="0" eb="4">
      <t>かぶしきかいしゃ</t>
    </rPh>
    <phoneticPr fontId="3" type="Hiragana"/>
  </si>
  <si>
    <t>埼玉県新座市大和田１－１６－２</t>
  </si>
  <si>
    <t>3520014</t>
  </si>
  <si>
    <t>デイホームさわやか学舎</t>
  </si>
  <si>
    <t>埼玉県新座市野火止二丁目７番１７号</t>
  </si>
  <si>
    <t>特定非営利活動法人さわやか学舎</t>
  </si>
  <si>
    <t>3520021</t>
  </si>
  <si>
    <t>リンクスライフ株式会社</t>
  </si>
  <si>
    <t>東京都新宿区西新宿七丁目５番２５号</t>
  </si>
  <si>
    <t>ケアサポート株式会社</t>
  </si>
  <si>
    <t>デイサービス　ココファン新座石神</t>
  </si>
  <si>
    <t>デイサービス　隣家</t>
  </si>
  <si>
    <t>3510034</t>
  </si>
  <si>
    <t>3520035</t>
  </si>
  <si>
    <t>埼玉県新座市野火止一丁目14番22号</t>
  </si>
  <si>
    <t>株式会社やまねメディカル</t>
  </si>
  <si>
    <t>デイサービスつばめ</t>
  </si>
  <si>
    <t>埼玉県新座市野火止3-8-7ブルボンハイツ1F</t>
  </si>
  <si>
    <t>東京都東久留米市南沢３－１６－２２</t>
    <rPh sb="8" eb="10">
      <t>みなみさわ</t>
    </rPh>
    <phoneticPr fontId="3" type="Hiragana"/>
  </si>
  <si>
    <t>3510011</t>
  </si>
  <si>
    <t>1195100217</t>
  </si>
  <si>
    <t>埼玉県朝霞市本町2-18-9ｻﾝﾋﾙｽﾞ1F</t>
  </si>
  <si>
    <t>埼玉県富士見市水谷東１－２８－１</t>
    <rPh sb="0" eb="3">
      <t>さいたまけん</t>
    </rPh>
    <rPh sb="3" eb="7">
      <t>ふじみし</t>
    </rPh>
    <rPh sb="7" eb="9">
      <t>みずたに</t>
    </rPh>
    <rPh sb="9" eb="10">
      <t>ひがし</t>
    </rPh>
    <phoneticPr fontId="3" type="Hiragana"/>
  </si>
  <si>
    <t>アスモイーケア</t>
  </si>
  <si>
    <t>3510012</t>
  </si>
  <si>
    <t>3510015</t>
  </si>
  <si>
    <t>株式会社アスモイーケア</t>
  </si>
  <si>
    <t>埼玉県朝霞市根岸台三丁目６番１２号　大興ビル３F</t>
  </si>
  <si>
    <t>1374802187</t>
  </si>
  <si>
    <t>志木市</t>
  </si>
  <si>
    <t>東京都</t>
  </si>
  <si>
    <t>ケアステーションウェルイノ</t>
  </si>
  <si>
    <t>あいまる合同会社</t>
    <rPh sb="4" eb="8">
      <t>ごうどうかいしゃ</t>
    </rPh>
    <phoneticPr fontId="3" type="Hiragana"/>
  </si>
  <si>
    <t>東久留米市</t>
  </si>
  <si>
    <t>介護予防安心のおせわ～く広場</t>
  </si>
  <si>
    <t>デイサービスセンター　笑楽</t>
  </si>
  <si>
    <t>朝霞ケアセンターそよ風</t>
  </si>
  <si>
    <t>3510023</t>
  </si>
  <si>
    <t>デイサービスセンター　遊・志木中宗岡</t>
  </si>
  <si>
    <t>デイサービスセンター健康倶楽部志木幸町</t>
  </si>
  <si>
    <t>株式会社アイム志木</t>
  </si>
  <si>
    <t>埼玉県志木市幸町一丁目８番６５号</t>
  </si>
  <si>
    <t>1374701884</t>
  </si>
  <si>
    <t>3590024</t>
  </si>
  <si>
    <t>東京都西東京市北町１丁目６番１号　Let's Building １階</t>
    <rPh sb="0" eb="2">
      <t>とうきょう</t>
    </rPh>
    <rPh sb="2" eb="3">
      <t>と</t>
    </rPh>
    <rPh sb="3" eb="7">
      <t>にしとうきょうし</t>
    </rPh>
    <rPh sb="7" eb="8">
      <t>きた</t>
    </rPh>
    <rPh sb="8" eb="9">
      <t>まち</t>
    </rPh>
    <rPh sb="10" eb="12">
      <t>ちょうめ</t>
    </rPh>
    <rPh sb="13" eb="14">
      <t>ばん</t>
    </rPh>
    <rPh sb="15" eb="16">
      <t>ごう</t>
    </rPh>
    <rPh sb="33" eb="34">
      <t>かい</t>
    </rPh>
    <phoneticPr fontId="3" type="Hiragana"/>
  </si>
  <si>
    <t>株式会社コムウェル</t>
    <rPh sb="0" eb="4">
      <t>かぶしきかいしゃ</t>
    </rPh>
    <phoneticPr fontId="3" type="Hiragana"/>
  </si>
  <si>
    <t>埼玉県川越市中台元町一丁目１６番１１</t>
    <rPh sb="3" eb="6">
      <t>かわごえし</t>
    </rPh>
    <rPh sb="6" eb="8">
      <t>なかだい</t>
    </rPh>
    <rPh sb="8" eb="9">
      <t>もと</t>
    </rPh>
    <rPh sb="9" eb="10">
      <t>まち</t>
    </rPh>
    <rPh sb="10" eb="11">
      <t>いち</t>
    </rPh>
    <phoneticPr fontId="3" type="Hiragana"/>
  </si>
  <si>
    <t>訪問介護本舗　あさか</t>
  </si>
  <si>
    <t>1172101576</t>
  </si>
  <si>
    <t>株式会社ウェルイノ</t>
    <rPh sb="0" eb="4">
      <t>カブシキガイシャ</t>
    </rPh>
    <phoneticPr fontId="9"/>
  </si>
  <si>
    <t>埼玉県新座市西堀二丁目１５番５０号</t>
    <rPh sb="0" eb="3">
      <t>サイタマケン</t>
    </rPh>
    <rPh sb="3" eb="6">
      <t>ニイザシ</t>
    </rPh>
    <rPh sb="6" eb="8">
      <t>ニシボリ</t>
    </rPh>
    <rPh sb="8" eb="11">
      <t>ニチョウメ</t>
    </rPh>
    <rPh sb="13" eb="14">
      <t>バン</t>
    </rPh>
    <rPh sb="16" eb="17">
      <t>ゴウ</t>
    </rPh>
    <phoneticPr fontId="9"/>
  </si>
  <si>
    <t>西東京市</t>
    <rPh sb="0" eb="4">
      <t>にしとうきょうし</t>
    </rPh>
    <phoneticPr fontId="3" type="Hiragana"/>
  </si>
  <si>
    <t>合同会社快明</t>
    <rPh sb="0" eb="2">
      <t>ごうどう</t>
    </rPh>
    <rPh sb="2" eb="4">
      <t>かいしゃ</t>
    </rPh>
    <rPh sb="4" eb="5">
      <t>かい</t>
    </rPh>
    <rPh sb="5" eb="6">
      <t>めい</t>
    </rPh>
    <phoneticPr fontId="3" type="Hiragana"/>
  </si>
  <si>
    <t>埼玉県さいたま市大宮区三橋２－７９５</t>
    <rPh sb="0" eb="3">
      <t>サイタマケン</t>
    </rPh>
    <rPh sb="7" eb="8">
      <t>シ</t>
    </rPh>
    <rPh sb="8" eb="11">
      <t>オオミヤク</t>
    </rPh>
    <phoneticPr fontId="9"/>
  </si>
  <si>
    <t>アシストＭＩＺＵＨＯ</t>
  </si>
  <si>
    <t>埼玉県新座市新座一丁目１２番７号Ｎ．Ｙビル１階</t>
    <rPh sb="8" eb="9">
      <t>いち</t>
    </rPh>
    <phoneticPr fontId="3" type="Hiragana"/>
  </si>
  <si>
    <t>和光市</t>
    <rPh sb="0" eb="3">
      <t>わこうし</t>
    </rPh>
    <phoneticPr fontId="3" type="Hiragana"/>
  </si>
  <si>
    <t>埼玉県新座市栄２－１０－８</t>
  </si>
  <si>
    <t>東京都東久留米市１－８－５</t>
    <rPh sb="0" eb="2">
      <t>とうきょう</t>
    </rPh>
    <rPh sb="2" eb="3">
      <t>と</t>
    </rPh>
    <rPh sb="3" eb="8">
      <t>ひがしくるめし</t>
    </rPh>
    <phoneticPr fontId="3" type="Hiragana"/>
  </si>
  <si>
    <t>デイサービスつばめさかえ</t>
  </si>
  <si>
    <t>埼玉県新座市栄一丁目８番１７号</t>
    <rPh sb="6" eb="7">
      <t>さかえ</t>
    </rPh>
    <rPh sb="7" eb="10">
      <t>いっちょうめ</t>
    </rPh>
    <rPh sb="11" eb="12">
      <t>ばん</t>
    </rPh>
    <rPh sb="14" eb="15">
      <t>ごう</t>
    </rPh>
    <phoneticPr fontId="3" type="Hiragana"/>
  </si>
  <si>
    <t>1172901496</t>
  </si>
  <si>
    <t>医療法人さくら　ふじさくら訪問介護</t>
    <rPh sb="0" eb="2">
      <t>いりょう</t>
    </rPh>
    <rPh sb="2" eb="4">
      <t>ほうじん</t>
    </rPh>
    <rPh sb="13" eb="17">
      <t>ほうもんかいご</t>
    </rPh>
    <phoneticPr fontId="3" type="Hiragana"/>
  </si>
  <si>
    <t>医療法人さくら</t>
    <rPh sb="0" eb="4">
      <t>いりょうほうじん</t>
    </rPh>
    <phoneticPr fontId="3" type="Hiragana"/>
  </si>
  <si>
    <t>埼玉県新座市野火止１－９－６３　新座市役所第三庁舎内</t>
  </si>
  <si>
    <t>埼玉県新座市野火止１－９－６３　新座市役所第三庁舎内</t>
    <rPh sb="0" eb="3">
      <t>サイタマケン</t>
    </rPh>
    <rPh sb="3" eb="6">
      <t>ニイザシ</t>
    </rPh>
    <rPh sb="6" eb="9">
      <t>ノビトメ</t>
    </rPh>
    <rPh sb="16" eb="21">
      <t>ニイザシヤクショ</t>
    </rPh>
    <rPh sb="21" eb="22">
      <t>ダイ</t>
    </rPh>
    <rPh sb="22" eb="23">
      <t>サン</t>
    </rPh>
    <rPh sb="23" eb="26">
      <t>チョウシャナイ</t>
    </rPh>
    <phoneticPr fontId="9"/>
  </si>
  <si>
    <t>1394800252</t>
  </si>
  <si>
    <t>株式会社ＳＯＹＯＫＡＺＥ</t>
  </si>
  <si>
    <t>ＳＯＭＰＯケア ひばりヶ丘北 訪問介護</t>
    <rPh sb="15" eb="17">
      <t>ほうもん</t>
    </rPh>
    <rPh sb="17" eb="19">
      <t>かいご</t>
    </rPh>
    <phoneticPr fontId="3" type="Hiragana"/>
  </si>
  <si>
    <t>ＳＯＭＰＯケア　新座　訪問介護</t>
  </si>
  <si>
    <t>埼玉県新座市野火止六丁目６番１２号</t>
  </si>
  <si>
    <t>東京都品川区東品川四丁目１２番８号</t>
  </si>
  <si>
    <t>1374802260</t>
  </si>
  <si>
    <t>コンパスウォーク東久留米</t>
    <rPh sb="8" eb="12">
      <t>ひがしくるめ</t>
    </rPh>
    <phoneticPr fontId="3" type="Hiragana"/>
  </si>
  <si>
    <t>東京都中野区江古田２－２２－１４</t>
    <rPh sb="0" eb="2">
      <t>とうきょう</t>
    </rPh>
    <rPh sb="2" eb="3">
      <t>と</t>
    </rPh>
    <rPh sb="3" eb="6">
      <t>なかのく</t>
    </rPh>
    <rPh sb="6" eb="9">
      <t>えこだ</t>
    </rPh>
    <phoneticPr fontId="3" type="Hiragana"/>
  </si>
  <si>
    <t>布亀株式会社　家庭生活応援事業部　志木事業所</t>
    <rPh sb="0" eb="6">
      <t>ぬのかめかぶしきかいしゃ</t>
    </rPh>
    <rPh sb="7" eb="9">
      <t>かてい</t>
    </rPh>
    <rPh sb="9" eb="11">
      <t>せいかつ</t>
    </rPh>
    <rPh sb="11" eb="13">
      <t>おうえん</t>
    </rPh>
    <rPh sb="13" eb="15">
      <t>じぎょう</t>
    </rPh>
    <rPh sb="15" eb="16">
      <t>ぶ</t>
    </rPh>
    <rPh sb="17" eb="19">
      <t>しき</t>
    </rPh>
    <rPh sb="19" eb="22">
      <t>じぎょうしょ</t>
    </rPh>
    <phoneticPr fontId="3" type="Hiragana"/>
  </si>
  <si>
    <t>埼玉県志木市下宗岡2-15-48</t>
    <rPh sb="0" eb="3">
      <t>さいたまけん</t>
    </rPh>
    <rPh sb="3" eb="6">
      <t>しきし</t>
    </rPh>
    <rPh sb="6" eb="7">
      <t>しも</t>
    </rPh>
    <rPh sb="7" eb="9">
      <t>むねおか</t>
    </rPh>
    <phoneticPr fontId="3" type="Hiragana"/>
  </si>
  <si>
    <t>布亀株式会社</t>
    <rPh sb="0" eb="6">
      <t>ぬのかめかぶしきかいしゃ</t>
    </rPh>
    <phoneticPr fontId="3" type="Hiragana"/>
  </si>
  <si>
    <t>兵庫県西宮市今津二葉町3番6号</t>
    <rPh sb="0" eb="11">
      <t>ひょうごけんにしのみやしいまづふたばちょう</t>
    </rPh>
    <rPh sb="12" eb="13">
      <t>ばん</t>
    </rPh>
    <rPh sb="14" eb="15">
      <t>ごう</t>
    </rPh>
    <phoneticPr fontId="3" type="Hiragana"/>
  </si>
  <si>
    <t>11A2200033</t>
    <phoneticPr fontId="3" type="Hiragana"/>
  </si>
  <si>
    <t>東京都清瀬市元町１－１－１０清瀬ビル１２３号</t>
    <rPh sb="21" eb="22">
      <t>ごう</t>
    </rPh>
    <phoneticPr fontId="3" type="Hiragana"/>
  </si>
  <si>
    <t>ミアヘルサ　ホームヘルプ新座</t>
    <phoneticPr fontId="3" type="Hiragana"/>
  </si>
  <si>
    <t>埼玉県新座市北野三丁目１８番２４号</t>
    <rPh sb="8" eb="11">
      <t>さんちょうめ</t>
    </rPh>
    <rPh sb="13" eb="14">
      <t>ばん</t>
    </rPh>
    <rPh sb="16" eb="17">
      <t>ごう</t>
    </rPh>
    <phoneticPr fontId="3" type="Hiragana"/>
  </si>
  <si>
    <t>東京都新宿区市谷仲之町３番１９号</t>
    <rPh sb="6" eb="11">
      <t>いちがやなかのちょう</t>
    </rPh>
    <rPh sb="12" eb="13">
      <t>ばん</t>
    </rPh>
    <rPh sb="15" eb="16">
      <t>ごう</t>
    </rPh>
    <phoneticPr fontId="3" type="Hiragana"/>
  </si>
  <si>
    <t>ミアヘルサ　デイサービス新座</t>
    <phoneticPr fontId="3" type="Hiragana"/>
  </si>
  <si>
    <t>ケアプラザ彩ふく</t>
  </si>
  <si>
    <t>埼玉県新座市堀ノ内３－７－３１</t>
  </si>
  <si>
    <t>社会福祉法人埼玉福祉会</t>
  </si>
  <si>
    <t>ヘルパーステーション　スマイル新座</t>
    <phoneticPr fontId="3" type="Hiragana"/>
  </si>
  <si>
    <t>埼玉県朝霞市本町二丁目４番２５号　</t>
    <rPh sb="8" eb="9">
      <t>に</t>
    </rPh>
    <phoneticPr fontId="3" type="Hiragana"/>
  </si>
  <si>
    <t>埼玉県新座市東北２－２９－１１</t>
    <phoneticPr fontId="3" type="Hiragana"/>
  </si>
  <si>
    <t>埼玉県戸田市本町一丁目２１番２号</t>
    <rPh sb="3" eb="6">
      <t>とだし</t>
    </rPh>
    <rPh sb="6" eb="8">
      <t>ほんちょう</t>
    </rPh>
    <rPh sb="8" eb="11">
      <t>いっちょうめ</t>
    </rPh>
    <rPh sb="13" eb="14">
      <t>ばん</t>
    </rPh>
    <rPh sb="15" eb="16">
      <t>ごう</t>
    </rPh>
    <phoneticPr fontId="3" type="Hiragana"/>
  </si>
  <si>
    <t>埼玉県新座市野火止四丁目１２番６号</t>
    <rPh sb="9" eb="12">
      <t>よんちょうめ</t>
    </rPh>
    <rPh sb="14" eb="15">
      <t>ばん</t>
    </rPh>
    <rPh sb="16" eb="17">
      <t>ごう</t>
    </rPh>
    <phoneticPr fontId="3" type="Hiragana"/>
  </si>
  <si>
    <t>埼玉県新座市石神二丁目１番４号</t>
    <rPh sb="8" eb="9">
      <t>に</t>
    </rPh>
    <phoneticPr fontId="3" type="Hiragana"/>
  </si>
  <si>
    <t>埼玉県新座市野火止５－１８－２１</t>
    <rPh sb="6" eb="9">
      <t>のびとめ</t>
    </rPh>
    <phoneticPr fontId="3" type="Hiragana"/>
  </si>
  <si>
    <t>特定非営利活動法人太陽　訪問介護事業所</t>
    <phoneticPr fontId="3" type="Hiragana"/>
  </si>
  <si>
    <t>1374701298</t>
    <phoneticPr fontId="3" type="Hiragana"/>
  </si>
  <si>
    <t>デイサービス杉本・元町倶楽部</t>
    <rPh sb="6" eb="8">
      <t>すぎもと</t>
    </rPh>
    <rPh sb="9" eb="14">
      <t>もとまちくらぶ</t>
    </rPh>
    <phoneticPr fontId="3" type="Hiragana"/>
  </si>
  <si>
    <t>有限会社エヌエーエス</t>
    <rPh sb="0" eb="2">
      <t>ゆうげん</t>
    </rPh>
    <rPh sb="2" eb="4">
      <t>かいしゃ</t>
    </rPh>
    <phoneticPr fontId="3" type="Hiragana"/>
  </si>
  <si>
    <t>埼玉県さいたま市南区別所二丁目３９番１７号</t>
    <rPh sb="0" eb="3">
      <t>さいたまけん</t>
    </rPh>
    <rPh sb="7" eb="8">
      <t>し</t>
    </rPh>
    <rPh sb="8" eb="10">
      <t>みなみく</t>
    </rPh>
    <rPh sb="10" eb="12">
      <t>べっしょ</t>
    </rPh>
    <rPh sb="12" eb="15">
      <t>にちょうめ</t>
    </rPh>
    <rPh sb="17" eb="18">
      <t>ばん</t>
    </rPh>
    <rPh sb="20" eb="21">
      <t>ごう</t>
    </rPh>
    <phoneticPr fontId="3" type="Hiragana"/>
  </si>
  <si>
    <t>東京都清瀬市元町二丁目１５番６号</t>
    <rPh sb="8" eb="11">
      <t>にちょうめ</t>
    </rPh>
    <rPh sb="13" eb="14">
      <t>ばん</t>
    </rPh>
    <rPh sb="15" eb="16">
      <t>ごう</t>
    </rPh>
    <phoneticPr fontId="3" type="Hiragana"/>
  </si>
  <si>
    <t>埼玉県新座市大和田５－１７－２５</t>
    <phoneticPr fontId="3" type="Hiragana"/>
  </si>
  <si>
    <t>埼玉県新座市新堀三丁目２－１３第三高好マンション１０３号</t>
    <rPh sb="8" eb="9">
      <t>さん</t>
    </rPh>
    <phoneticPr fontId="3" type="Hiragana"/>
  </si>
  <si>
    <t>埼玉県新座市東三丁目７番２６号</t>
    <rPh sb="7" eb="8">
      <t>さん</t>
    </rPh>
    <phoneticPr fontId="3" type="Hiragana"/>
  </si>
  <si>
    <t>埼玉県新座市中野一丁目５番５号</t>
    <rPh sb="8" eb="9">
      <t>いち</t>
    </rPh>
    <rPh sb="9" eb="11">
      <t>ちょうめ</t>
    </rPh>
    <phoneticPr fontId="3" type="Hiragana"/>
  </si>
  <si>
    <t>東京都中央区日本橋室町一丁目２番６号</t>
    <rPh sb="6" eb="9">
      <t>にほんばし</t>
    </rPh>
    <rPh sb="9" eb="11">
      <t>むろまち</t>
    </rPh>
    <rPh sb="11" eb="12">
      <t>いち</t>
    </rPh>
    <phoneticPr fontId="3" type="Hiragana"/>
  </si>
  <si>
    <t>埼玉県新座市馬場一丁目２番３５号</t>
    <rPh sb="15" eb="16">
      <t>ごう</t>
    </rPh>
    <phoneticPr fontId="3" type="Hiragana"/>
  </si>
  <si>
    <t>かがやきデイサービス新座中央</t>
    <phoneticPr fontId="3" type="Hiragana"/>
  </si>
  <si>
    <t>埼玉県新座市野火止3-8-7</t>
    <phoneticPr fontId="3" type="Hiragana"/>
  </si>
  <si>
    <t>埼玉県新座市野火止3-8-7ブルボンハイツ１F</t>
    <phoneticPr fontId="3" type="Hiragana"/>
  </si>
  <si>
    <t>特定非営利活動法人ユウケア</t>
    <phoneticPr fontId="3" type="Hiragana"/>
  </si>
  <si>
    <t>埼玉県朝霞市栄町四丁目５番６号</t>
    <rPh sb="8" eb="9">
      <t>よん</t>
    </rPh>
    <rPh sb="14" eb="15">
      <t>ごう</t>
    </rPh>
    <phoneticPr fontId="3" type="Hiragana"/>
  </si>
  <si>
    <t>社会福祉法人章佑会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ユウ</t>
    </rPh>
    <rPh sb="8" eb="9">
      <t>カイ</t>
    </rPh>
    <phoneticPr fontId="9"/>
  </si>
  <si>
    <t>東京都練馬区大泉学園町七丁目１２番３２号</t>
    <rPh sb="0" eb="3">
      <t>トウキョウト</t>
    </rPh>
    <rPh sb="3" eb="6">
      <t>ネリマク</t>
    </rPh>
    <rPh sb="6" eb="11">
      <t>オオイズミガクエンチョウ</t>
    </rPh>
    <rPh sb="11" eb="14">
      <t>ナナチョウメ</t>
    </rPh>
    <rPh sb="16" eb="17">
      <t>バン</t>
    </rPh>
    <rPh sb="19" eb="20">
      <t>ゴウ</t>
    </rPh>
    <phoneticPr fontId="9"/>
  </si>
  <si>
    <t>埼玉県朝霞市幸町二丁目18-29カオルマンション１階</t>
    <rPh sb="8" eb="9">
      <t>に</t>
    </rPh>
    <phoneticPr fontId="3" type="Hiragana"/>
  </si>
  <si>
    <t>埼玉県さいたま市大宮区三橋二丁目７９５番地</t>
    <rPh sb="13" eb="16">
      <t>にちょうめ</t>
    </rPh>
    <rPh sb="19" eb="21">
      <t>ばんち</t>
    </rPh>
    <phoneticPr fontId="3" type="Hiragana"/>
  </si>
  <si>
    <t>かがやきデイサービス東所沢</t>
    <phoneticPr fontId="3" type="Hiragana"/>
  </si>
  <si>
    <t>埼玉県富士見市関沢二丁目１５番３１号</t>
    <rPh sb="0" eb="3">
      <t>サイタマケン</t>
    </rPh>
    <rPh sb="3" eb="7">
      <t>フジミシ</t>
    </rPh>
    <rPh sb="7" eb="9">
      <t>セキザワ</t>
    </rPh>
    <rPh sb="9" eb="12">
      <t>ニチョウメ</t>
    </rPh>
    <rPh sb="14" eb="15">
      <t>バン</t>
    </rPh>
    <rPh sb="17" eb="18">
      <t>ゴウ</t>
    </rPh>
    <phoneticPr fontId="3"/>
  </si>
  <si>
    <t>東京都品川区南大井六丁目２０番１４号</t>
    <rPh sb="0" eb="3">
      <t>トウキョウト</t>
    </rPh>
    <rPh sb="3" eb="6">
      <t>シナガワク</t>
    </rPh>
    <rPh sb="6" eb="9">
      <t>ミナミオオイ</t>
    </rPh>
    <rPh sb="9" eb="12">
      <t>ロクチョウメ</t>
    </rPh>
    <rPh sb="14" eb="15">
      <t>バン</t>
    </rPh>
    <rPh sb="17" eb="18">
      <t>ゴウ</t>
    </rPh>
    <phoneticPr fontId="9"/>
  </si>
  <si>
    <t>東京都練馬区西大泉六丁目１１番１号</t>
    <rPh sb="9" eb="12">
      <t>ろくちょうめ</t>
    </rPh>
    <rPh sb="14" eb="15">
      <t>ばん</t>
    </rPh>
    <rPh sb="16" eb="17">
      <t>ごう</t>
    </rPh>
    <phoneticPr fontId="3" type="Hiragana"/>
  </si>
  <si>
    <t>東京都練馬区東大泉一丁目１８番１３号</t>
    <rPh sb="0" eb="3">
      <t>トウキョウト</t>
    </rPh>
    <rPh sb="3" eb="6">
      <t>ネリマク</t>
    </rPh>
    <rPh sb="6" eb="9">
      <t>ヒガシオオイズミ</t>
    </rPh>
    <rPh sb="9" eb="12">
      <t>イッチョウメ</t>
    </rPh>
    <rPh sb="14" eb="15">
      <t>バン</t>
    </rPh>
    <rPh sb="17" eb="18">
      <t>ゴウ</t>
    </rPh>
    <phoneticPr fontId="9"/>
  </si>
  <si>
    <t>東京都清瀬市元町一丁目８番２５号</t>
    <rPh sb="8" eb="11">
      <t>いっちょうめ</t>
    </rPh>
    <rPh sb="12" eb="13">
      <t>ばん</t>
    </rPh>
    <rPh sb="15" eb="16">
      <t>ごう</t>
    </rPh>
    <phoneticPr fontId="3" type="Hiragana"/>
  </si>
  <si>
    <t>東京都清瀬市元町一丁目７番８号清瀬貴志ビル１階Ｄ区画</t>
    <rPh sb="8" eb="11">
      <t>いっちょうめ</t>
    </rPh>
    <rPh sb="12" eb="13">
      <t>ばん</t>
    </rPh>
    <rPh sb="14" eb="15">
      <t>ごう</t>
    </rPh>
    <phoneticPr fontId="3" type="Hiragana"/>
  </si>
  <si>
    <t>東京都西東京市ひばりヶ丘１－４－２８</t>
    <phoneticPr fontId="9"/>
  </si>
  <si>
    <t>東京都西東京市ひばりが丘１－４－２８長尾ビル１Ｆ３号</t>
    <phoneticPr fontId="3" type="Hiragana"/>
  </si>
  <si>
    <t>東京都西東京市北町五丁目４番３０号</t>
    <rPh sb="9" eb="12">
      <t>いちょうめ</t>
    </rPh>
    <rPh sb="13" eb="14">
      <t>ばん</t>
    </rPh>
    <rPh sb="16" eb="17">
      <t>ごう</t>
    </rPh>
    <phoneticPr fontId="3" type="Hiragana"/>
  </si>
  <si>
    <t>東京都豊島区南池袋二丁目１６番４号</t>
    <rPh sb="0" eb="3">
      <t>トウキョウト</t>
    </rPh>
    <rPh sb="3" eb="6">
      <t>トシマク</t>
    </rPh>
    <rPh sb="6" eb="9">
      <t>ミナミイケブクロ</t>
    </rPh>
    <rPh sb="9" eb="12">
      <t>ニチョウメ</t>
    </rPh>
    <rPh sb="14" eb="15">
      <t>バン</t>
    </rPh>
    <rPh sb="16" eb="17">
      <t>ゴウ</t>
    </rPh>
    <phoneticPr fontId="9"/>
  </si>
  <si>
    <t>埼玉県朝霞市根岸台七丁目７－１－１０１</t>
    <rPh sb="9" eb="10">
      <t>なな</t>
    </rPh>
    <phoneticPr fontId="3" type="Hiragana"/>
  </si>
  <si>
    <t>埼玉県志木市上宗岡三丁目６番３６号</t>
    <rPh sb="16" eb="17">
      <t>ごう</t>
    </rPh>
    <phoneticPr fontId="3" type="Hiragana"/>
  </si>
  <si>
    <t>東京都練馬区東大泉７丁目３６番１１号　サンヒルズいがしら</t>
    <rPh sb="0" eb="3">
      <t>トウキョウト</t>
    </rPh>
    <rPh sb="3" eb="6">
      <t>ネリマク</t>
    </rPh>
    <rPh sb="6" eb="9">
      <t>ヒガシオオイズミ</t>
    </rPh>
    <rPh sb="10" eb="12">
      <t>チョウメ</t>
    </rPh>
    <rPh sb="14" eb="15">
      <t>バン</t>
    </rPh>
    <rPh sb="17" eb="18">
      <t>ゴウ</t>
    </rPh>
    <phoneticPr fontId="9"/>
  </si>
  <si>
    <t>医療法人社団ホスピティウム聖十字会</t>
    <phoneticPr fontId="3" type="Hiragana"/>
  </si>
  <si>
    <t>医療法人社団ホスピティウム聖十字会中島医院デイサービス愛といやしの家</t>
    <phoneticPr fontId="3" type="Hiragana"/>
  </si>
  <si>
    <t>かがやきデイサービス新座新堀</t>
    <rPh sb="12" eb="14">
      <t>しんぼり</t>
    </rPh>
    <phoneticPr fontId="3" type="Hiragana"/>
  </si>
  <si>
    <t>1175102332</t>
    <phoneticPr fontId="3" type="Hiragana"/>
  </si>
  <si>
    <t>埼玉県新座市新堀一丁目１３番３２号</t>
    <rPh sb="6" eb="8">
      <t>しんぼり</t>
    </rPh>
    <phoneticPr fontId="3" type="Hiragana"/>
  </si>
  <si>
    <t>13A2000480</t>
    <phoneticPr fontId="13"/>
  </si>
  <si>
    <t>埼玉県新座市栄五丁目4番4号</t>
    <rPh sb="0" eb="3">
      <t>サイタマケン</t>
    </rPh>
    <rPh sb="3" eb="6">
      <t>ニイザシ</t>
    </rPh>
    <rPh sb="6" eb="7">
      <t>サカエ</t>
    </rPh>
    <rPh sb="7" eb="10">
      <t>ゴチョウメ</t>
    </rPh>
    <rPh sb="11" eb="12">
      <t>バン</t>
    </rPh>
    <rPh sb="13" eb="14">
      <t>ゴウ</t>
    </rPh>
    <phoneticPr fontId="13"/>
  </si>
  <si>
    <t>埼玉県新座市栄五丁目４番4号</t>
    <rPh sb="0" eb="3">
      <t>サイタマケン</t>
    </rPh>
    <rPh sb="3" eb="6">
      <t>ニイザシ</t>
    </rPh>
    <rPh sb="6" eb="7">
      <t>サカエ</t>
    </rPh>
    <rPh sb="7" eb="10">
      <t>ゴチョウメ</t>
    </rPh>
    <rPh sb="11" eb="12">
      <t>バン</t>
    </rPh>
    <rPh sb="13" eb="14">
      <t>ゴウ</t>
    </rPh>
    <phoneticPr fontId="13"/>
  </si>
  <si>
    <t>デイサービス　だいだい　さかえ</t>
    <phoneticPr fontId="13"/>
  </si>
  <si>
    <t>埼玉県新座市野寺１－４－２０ １Ｆ</t>
    <phoneticPr fontId="13"/>
  </si>
  <si>
    <t>埼玉ライフケアサービス新座訪問介護事業所</t>
    <phoneticPr fontId="13"/>
  </si>
  <si>
    <t>指定年月日
(最新）</t>
    <rPh sb="0" eb="2">
      <t>シテイ</t>
    </rPh>
    <rPh sb="2" eb="5">
      <t>ネンガッピ</t>
    </rPh>
    <rPh sb="7" eb="9">
      <t>サイシン</t>
    </rPh>
    <phoneticPr fontId="9"/>
  </si>
  <si>
    <t>指定年月日(当初)</t>
    <rPh sb="0" eb="2">
      <t>シテイ</t>
    </rPh>
    <rPh sb="2" eb="5">
      <t>ネンガッピ</t>
    </rPh>
    <rPh sb="6" eb="8">
      <t>トウショ</t>
    </rPh>
    <phoneticPr fontId="9"/>
  </si>
  <si>
    <t>めいと新座志木訪問介護事業所</t>
    <phoneticPr fontId="13"/>
  </si>
  <si>
    <t>1372014223</t>
    <phoneticPr fontId="13"/>
  </si>
  <si>
    <t>グッディ西大泉</t>
    <rPh sb="4" eb="7">
      <t>ニシオオイズミ</t>
    </rPh>
    <phoneticPr fontId="9"/>
  </si>
  <si>
    <t>Pheonix株式会社</t>
    <rPh sb="7" eb="11">
      <t>カブシキガイシャ</t>
    </rPh>
    <phoneticPr fontId="9"/>
  </si>
  <si>
    <t>東京都練馬区西大泉１－３２－３コンフォート西大泉Ⅱ203</t>
    <rPh sb="0" eb="3">
      <t>トウキョウト</t>
    </rPh>
    <rPh sb="3" eb="6">
      <t>ネリマク</t>
    </rPh>
    <rPh sb="6" eb="9">
      <t>ニシオオイズミ</t>
    </rPh>
    <rPh sb="21" eb="24">
      <t>ニシオオイズミ</t>
    </rPh>
    <phoneticPr fontId="9"/>
  </si>
  <si>
    <t>東京都練馬区西大泉１－３２－３コンフォート西大泉Ⅱ１F/203</t>
    <rPh sb="0" eb="3">
      <t>トウキョウト</t>
    </rPh>
    <rPh sb="3" eb="6">
      <t>ネリマク</t>
    </rPh>
    <rPh sb="6" eb="9">
      <t>ニシオオイズミ</t>
    </rPh>
    <rPh sb="21" eb="24">
      <t>ニシオオイズミ</t>
    </rPh>
    <phoneticPr fontId="9"/>
  </si>
  <si>
    <t>1375425335</t>
    <phoneticPr fontId="13"/>
  </si>
  <si>
    <t>東京都中野区中野五丁目５５番１号</t>
    <rPh sb="0" eb="2">
      <t>とうきょう</t>
    </rPh>
    <rPh sb="2" eb="3">
      <t>と</t>
    </rPh>
    <rPh sb="3" eb="6">
      <t>なかのく</t>
    </rPh>
    <rPh sb="6" eb="8">
      <t>なかの</t>
    </rPh>
    <rPh sb="8" eb="9">
      <t>い</t>
    </rPh>
    <rPh sb="9" eb="11">
      <t>ちょうめ</t>
    </rPh>
    <rPh sb="13" eb="14">
      <t>ばん</t>
    </rPh>
    <rPh sb="15" eb="16">
      <t>ごう</t>
    </rPh>
    <phoneticPr fontId="3" type="Hiragana"/>
  </si>
  <si>
    <t>大進実業株式会社</t>
    <rPh sb="0" eb="1">
      <t>だい</t>
    </rPh>
    <rPh sb="1" eb="2">
      <t>しん</t>
    </rPh>
    <rPh sb="2" eb="4">
      <t>じつぎょう</t>
    </rPh>
    <rPh sb="4" eb="8">
      <t>かぶしきかいしゃ</t>
    </rPh>
    <phoneticPr fontId="3" type="Hiragana"/>
  </si>
  <si>
    <t>東京都西東京市住吉町五丁目６番３号</t>
    <rPh sb="0" eb="2">
      <t>とうきょう</t>
    </rPh>
    <rPh sb="2" eb="3">
      <t>と</t>
    </rPh>
    <rPh sb="3" eb="7">
      <t>にしとうきょうし</t>
    </rPh>
    <rPh sb="7" eb="10">
      <t>すみよしちょう</t>
    </rPh>
    <rPh sb="10" eb="13">
      <t>ごちょうめ</t>
    </rPh>
    <rPh sb="14" eb="15">
      <t>ばん</t>
    </rPh>
    <rPh sb="16" eb="17">
      <t>ごう</t>
    </rPh>
    <phoneticPr fontId="3" type="Hiragana"/>
  </si>
  <si>
    <t>コンパスウォークひばりヶ丘</t>
    <rPh sb="12" eb="13">
      <t>おか</t>
    </rPh>
    <phoneticPr fontId="3" type="Hiragana"/>
  </si>
  <si>
    <t>1192500633</t>
    <phoneticPr fontId="13"/>
  </si>
  <si>
    <t>一笑苑</t>
    <rPh sb="0" eb="2">
      <t>いっしょう</t>
    </rPh>
    <rPh sb="2" eb="3">
      <t>えん</t>
    </rPh>
    <phoneticPr fontId="3" type="Hiragana"/>
  </si>
  <si>
    <t>株式会社一心</t>
    <rPh sb="0" eb="2">
      <t>カブシキ</t>
    </rPh>
    <rPh sb="2" eb="4">
      <t>カイシャ</t>
    </rPh>
    <rPh sb="4" eb="6">
      <t>イッシン</t>
    </rPh>
    <phoneticPr fontId="13"/>
  </si>
  <si>
    <t>エルエルケアリング株式会社</t>
    <rPh sb="9" eb="11">
      <t>カブシキ</t>
    </rPh>
    <rPh sb="11" eb="13">
      <t>カイシャ</t>
    </rPh>
    <phoneticPr fontId="13"/>
  </si>
  <si>
    <t>1195100274</t>
    <phoneticPr fontId="13"/>
  </si>
  <si>
    <t>株式会社ＳＯＹＯＫＡＺＥ</t>
    <phoneticPr fontId="13"/>
  </si>
  <si>
    <t>埼玉県所沢市大字下安松１４８２番地の２１</t>
    <rPh sb="6" eb="8">
      <t>オオジ</t>
    </rPh>
    <phoneticPr fontId="13"/>
  </si>
  <si>
    <t>埼玉県所沢市大字下安松１４８２番地の２１</t>
    <rPh sb="6" eb="8">
      <t>おおじ</t>
    </rPh>
    <phoneticPr fontId="3" type="Hiragana"/>
  </si>
  <si>
    <r>
      <t>東京都港区</t>
    </r>
    <r>
      <rPr>
        <sz val="8"/>
        <rFont val="Meiryo UI"/>
        <family val="3"/>
        <charset val="128"/>
      </rPr>
      <t>南青山二丁目５番１７号ポーラ青山ビルディング</t>
    </r>
    <rPh sb="5" eb="6">
      <t>みなみ</t>
    </rPh>
    <rPh sb="8" eb="11">
      <t>にちょうめ</t>
    </rPh>
    <rPh sb="12" eb="13">
      <t>ばん</t>
    </rPh>
    <rPh sb="15" eb="16">
      <t>ごう</t>
    </rPh>
    <phoneticPr fontId="3" type="Hiragana"/>
  </si>
  <si>
    <t>1195100282</t>
    <phoneticPr fontId="13"/>
  </si>
  <si>
    <t>レコードブック新座栗原</t>
    <rPh sb="7" eb="11">
      <t>ニイザクリハラ</t>
    </rPh>
    <phoneticPr fontId="13"/>
  </si>
  <si>
    <t>株式会社リーベル</t>
    <rPh sb="0" eb="2">
      <t>カブシキ</t>
    </rPh>
    <rPh sb="2" eb="4">
      <t>カイシャ</t>
    </rPh>
    <phoneticPr fontId="13"/>
  </si>
  <si>
    <t>東京都新宿区高田馬場四丁目４０番１７号</t>
    <rPh sb="0" eb="13">
      <t>トウキョウトシンジュククタカダノババヨンチョウメ</t>
    </rPh>
    <rPh sb="15" eb="16">
      <t>バン</t>
    </rPh>
    <rPh sb="18" eb="19">
      <t>ゴウ</t>
    </rPh>
    <phoneticPr fontId="13"/>
  </si>
  <si>
    <t>1394800302</t>
    <phoneticPr fontId="13"/>
  </si>
  <si>
    <t>ステップぱーとなー東久留米</t>
    <rPh sb="9" eb="13">
      <t>ひがしくるめ</t>
    </rPh>
    <phoneticPr fontId="3" type="Hiragana"/>
  </si>
  <si>
    <t>東京都東久留米市幸町三丁目７番７号ロワヴェール６号館１０２号室</t>
    <phoneticPr fontId="13"/>
  </si>
  <si>
    <t>株式会社リンクスケア</t>
    <phoneticPr fontId="13"/>
  </si>
  <si>
    <t>東京都西東京市ひばりヶ丘一丁目４番２８号</t>
    <rPh sb="12" eb="15">
      <t>イッチョウメ</t>
    </rPh>
    <rPh sb="16" eb="17">
      <t>バン</t>
    </rPh>
    <rPh sb="19" eb="20">
      <t>ゴウ</t>
    </rPh>
    <phoneticPr fontId="9"/>
  </si>
  <si>
    <t>東京都西東京市ひばりヶ丘一丁目４番２８号</t>
    <phoneticPr fontId="13"/>
  </si>
  <si>
    <t>埼玉県新座市栗原四丁目１０番２２号　第２センチュリーパレス１階</t>
    <rPh sb="0" eb="3">
      <t>サイタマケン</t>
    </rPh>
    <rPh sb="3" eb="6">
      <t>ニイザシ</t>
    </rPh>
    <rPh sb="6" eb="8">
      <t>クリハラ</t>
    </rPh>
    <rPh sb="8" eb="11">
      <t>ヨンチョウメ</t>
    </rPh>
    <rPh sb="13" eb="14">
      <t>バン</t>
    </rPh>
    <rPh sb="16" eb="17">
      <t>ゴウ</t>
    </rPh>
    <rPh sb="18" eb="19">
      <t>ダイ</t>
    </rPh>
    <rPh sb="30" eb="31">
      <t>カイ</t>
    </rPh>
    <phoneticPr fontId="13"/>
  </si>
  <si>
    <t>1192200192</t>
    <phoneticPr fontId="13"/>
  </si>
  <si>
    <t>ほっとスペース笑む</t>
    <rPh sb="7" eb="8">
      <t>エ</t>
    </rPh>
    <phoneticPr fontId="13"/>
  </si>
  <si>
    <t>合同会社笑む</t>
    <rPh sb="0" eb="2">
      <t>ゴウドウ</t>
    </rPh>
    <rPh sb="2" eb="4">
      <t>カイシャ</t>
    </rPh>
    <rPh sb="4" eb="5">
      <t>エ</t>
    </rPh>
    <phoneticPr fontId="13"/>
  </si>
  <si>
    <t>東京都北区神谷二丁目１４番１２号</t>
    <rPh sb="0" eb="3">
      <t>トウキョウト</t>
    </rPh>
    <rPh sb="3" eb="5">
      <t>キタク</t>
    </rPh>
    <rPh sb="5" eb="7">
      <t>カミヤ</t>
    </rPh>
    <rPh sb="7" eb="10">
      <t>ニチョウメ</t>
    </rPh>
    <rPh sb="12" eb="13">
      <t>バン</t>
    </rPh>
    <rPh sb="15" eb="16">
      <t>ゴウ</t>
    </rPh>
    <phoneticPr fontId="9"/>
  </si>
  <si>
    <t>1374802328</t>
    <phoneticPr fontId="13"/>
  </si>
  <si>
    <t>株式会社維新ネット</t>
    <phoneticPr fontId="13"/>
  </si>
  <si>
    <t>東京都練馬区南大泉一丁目４８番１号</t>
    <rPh sb="0" eb="3">
      <t>トウキョウト</t>
    </rPh>
    <rPh sb="3" eb="6">
      <t>ネリマク</t>
    </rPh>
    <rPh sb="6" eb="7">
      <t>ミナミ</t>
    </rPh>
    <rPh sb="7" eb="9">
      <t>オオイズミ</t>
    </rPh>
    <rPh sb="9" eb="12">
      <t>イッチョウメ</t>
    </rPh>
    <rPh sb="14" eb="15">
      <t>バン</t>
    </rPh>
    <rPh sb="16" eb="17">
      <t>ゴウ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</si>
</sst>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color theme="1"/>
      <name val="Meiryo UI"/>
      <family val="3"/>
    </font>
    <font>
      <u/>
      <sz val="11"/>
      <color indexed="12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0"/>
      <name val="Meiryo UI"/>
      <family val="3"/>
    </font>
    <font>
      <b/>
      <sz val="8"/>
      <color theme="1"/>
      <name val="Meiryo UI"/>
      <family val="3"/>
    </font>
    <font>
      <sz val="8"/>
      <color theme="1"/>
      <name val="Meiryo UI"/>
      <family val="3"/>
    </font>
    <font>
      <sz val="8"/>
      <name val="Meiryo UI"/>
      <family val="3"/>
    </font>
    <font>
      <b/>
      <sz val="8"/>
      <name val="Meiryo UI"/>
      <family val="3"/>
    </font>
    <font>
      <b/>
      <sz val="18"/>
      <color theme="3"/>
      <name val="ＭＳ Ｐゴシック"/>
      <family val="3"/>
    </font>
    <font>
      <sz val="6"/>
      <name val="Meiryo UI"/>
      <family val="3"/>
    </font>
    <font>
      <sz val="10"/>
      <color rgb="FF9C0006"/>
      <name val="Meiryo UI"/>
      <family val="3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176" fontId="7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>
      <alignment vertical="center"/>
    </xf>
    <xf numFmtId="49" fontId="14" fillId="0" borderId="1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left" vertical="center"/>
    </xf>
    <xf numFmtId="176" fontId="14" fillId="0" borderId="1" xfId="0" applyNumberFormat="1" applyFont="1" applyFill="1" applyBorder="1">
      <alignment vertical="center"/>
    </xf>
    <xf numFmtId="0" fontId="14" fillId="0" borderId="1" xfId="0" applyFont="1" applyFill="1" applyBorder="1" applyAlignment="1">
      <alignment vertical="center" wrapText="1" shrinkToFit="1"/>
    </xf>
    <xf numFmtId="49" fontId="14" fillId="0" borderId="1" xfId="0" applyNumberFormat="1" applyFont="1" applyFill="1" applyBorder="1" applyAlignment="1">
      <alignment horizontal="right" vertical="center" shrinkToFit="1"/>
    </xf>
    <xf numFmtId="0" fontId="15" fillId="0" borderId="0" xfId="0" applyFont="1" applyFill="1">
      <alignment vertical="center"/>
    </xf>
    <xf numFmtId="176" fontId="7" fillId="0" borderId="1" xfId="0" applyNumberFormat="1" applyFont="1" applyFill="1" applyBorder="1" applyAlignment="1">
      <alignment vertical="center" shrinkToFit="1"/>
    </xf>
    <xf numFmtId="0" fontId="16" fillId="0" borderId="1" xfId="0" applyFont="1" applyFill="1" applyBorder="1" applyAlignment="1">
      <alignment vertical="center" shrinkToFit="1"/>
    </xf>
    <xf numFmtId="176" fontId="16" fillId="0" borderId="1" xfId="0" applyNumberFormat="1" applyFont="1" applyFill="1" applyBorder="1">
      <alignment vertical="center"/>
    </xf>
  </cellXfs>
  <cellStyles count="3">
    <cellStyle name="ハイパーリンク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6"/>
  <sheetViews>
    <sheetView tabSelected="1" view="pageBreakPreview" zoomScale="120" zoomScaleNormal="120" zoomScaleSheetLayoutView="120" workbookViewId="0">
      <pane ySplit="1" topLeftCell="A107" activePane="bottomLeft" state="frozen"/>
      <selection pane="bottomLeft" activeCell="D94" sqref="D94"/>
    </sheetView>
  </sheetViews>
  <sheetFormatPr defaultRowHeight="14.25" x14ac:dyDescent="0.25"/>
  <cols>
    <col min="1" max="1" width="3.875" style="1" customWidth="1"/>
    <col min="2" max="2" width="10.375" style="1" customWidth="1"/>
    <col min="3" max="3" width="9" style="1" customWidth="1"/>
    <col min="4" max="4" width="5.75" style="1" bestFit="1" customWidth="1"/>
    <col min="5" max="5" width="7.75" style="1" customWidth="1"/>
    <col min="6" max="6" width="3.5" style="1" customWidth="1"/>
    <col min="7" max="7" width="8.5" style="1" customWidth="1"/>
    <col min="8" max="8" width="4.875" style="1" bestFit="1" customWidth="1"/>
    <col min="9" max="9" width="18.375" style="1" customWidth="1"/>
    <col min="10" max="10" width="34.875" style="1" customWidth="1"/>
    <col min="11" max="11" width="7.75" style="1" bestFit="1" customWidth="1"/>
    <col min="12" max="12" width="38" style="1" customWidth="1"/>
    <col min="13" max="13" width="22.875" style="1" customWidth="1"/>
    <col min="14" max="14" width="37.625" style="1" customWidth="1"/>
    <col min="15" max="16" width="13.25" style="1" bestFit="1" customWidth="1"/>
    <col min="17" max="17" width="14.125" style="1" bestFit="1" customWidth="1"/>
    <col min="18" max="18" width="9" style="1" customWidth="1"/>
    <col min="19" max="16384" width="9" style="1"/>
  </cols>
  <sheetData>
    <row r="1" spans="1:17" ht="24" x14ac:dyDescent="0.25">
      <c r="A1" s="3" t="s">
        <v>17</v>
      </c>
      <c r="B1" s="6" t="s">
        <v>5</v>
      </c>
      <c r="C1" s="8" t="s">
        <v>157</v>
      </c>
      <c r="D1" s="8" t="s">
        <v>92</v>
      </c>
      <c r="E1" s="3" t="s">
        <v>165</v>
      </c>
      <c r="F1" s="8" t="s">
        <v>48</v>
      </c>
      <c r="G1" s="22" t="s">
        <v>432</v>
      </c>
      <c r="H1" s="8" t="s">
        <v>199</v>
      </c>
      <c r="I1" s="3" t="s">
        <v>197</v>
      </c>
      <c r="J1" s="11" t="s">
        <v>7</v>
      </c>
      <c r="K1" s="3" t="s">
        <v>25</v>
      </c>
      <c r="L1" s="11" t="s">
        <v>37</v>
      </c>
      <c r="M1" s="11" t="s">
        <v>22</v>
      </c>
      <c r="N1" s="11" t="s">
        <v>63</v>
      </c>
      <c r="O1" s="9" t="s">
        <v>433</v>
      </c>
      <c r="P1" s="9" t="s">
        <v>29</v>
      </c>
      <c r="Q1" s="9" t="s">
        <v>72</v>
      </c>
    </row>
    <row r="2" spans="1:17" x14ac:dyDescent="0.25">
      <c r="A2" s="4">
        <f>SUBTOTAL(3,$C$1:C2)-1</f>
        <v>1</v>
      </c>
      <c r="B2" s="23">
        <v>1172300020</v>
      </c>
      <c r="C2" s="4" t="str">
        <f>LEFT(L2,MIN(FIND({"区","市","町","村"},L2&amp;"区市町村")))</f>
        <v>埼玉県新座市</v>
      </c>
      <c r="D2" s="4" t="s">
        <v>107</v>
      </c>
      <c r="E2" s="4" t="s">
        <v>16</v>
      </c>
      <c r="F2" s="4" t="s">
        <v>20</v>
      </c>
      <c r="G2" s="10">
        <v>45383</v>
      </c>
      <c r="H2" s="4" t="s">
        <v>215</v>
      </c>
      <c r="I2" s="4" t="s">
        <v>13</v>
      </c>
      <c r="J2" s="18" t="s">
        <v>4</v>
      </c>
      <c r="K2" s="19" t="s">
        <v>267</v>
      </c>
      <c r="L2" s="18" t="s">
        <v>292</v>
      </c>
      <c r="M2" s="18" t="s">
        <v>35</v>
      </c>
      <c r="N2" s="18" t="s">
        <v>380</v>
      </c>
      <c r="O2" s="20">
        <v>43191</v>
      </c>
      <c r="P2" s="20">
        <f t="shared" ref="P2:P45" si="0">G2</f>
        <v>45383</v>
      </c>
      <c r="Q2" s="20">
        <f t="shared" ref="Q2:Q45" si="1">IF(P2=42095,EOMONTH(P2,35),EOMONTH(P2,71))</f>
        <v>47573</v>
      </c>
    </row>
    <row r="3" spans="1:17" x14ac:dyDescent="0.25">
      <c r="A3" s="4">
        <f>SUBTOTAL(3,$C$1:C3)-1</f>
        <v>2</v>
      </c>
      <c r="B3" s="7">
        <v>1175100252</v>
      </c>
      <c r="C3" s="4" t="str">
        <f>LEFT(L3,MIN(FIND({"区","市","町","村"},L3&amp;"区市町村")))</f>
        <v>埼玉県新座市</v>
      </c>
      <c r="D3" s="4" t="s">
        <v>107</v>
      </c>
      <c r="E3" s="4" t="s">
        <v>16</v>
      </c>
      <c r="F3" s="4" t="s">
        <v>20</v>
      </c>
      <c r="G3" s="10">
        <v>45383</v>
      </c>
      <c r="H3" s="4" t="s">
        <v>215</v>
      </c>
      <c r="I3" s="4" t="s">
        <v>13</v>
      </c>
      <c r="J3" s="18" t="s">
        <v>46</v>
      </c>
      <c r="K3" s="19" t="s">
        <v>88</v>
      </c>
      <c r="L3" s="18" t="s">
        <v>12</v>
      </c>
      <c r="M3" s="18" t="s">
        <v>60</v>
      </c>
      <c r="N3" s="18" t="s">
        <v>12</v>
      </c>
      <c r="O3" s="20">
        <v>43191</v>
      </c>
      <c r="P3" s="20">
        <f t="shared" si="0"/>
        <v>45383</v>
      </c>
      <c r="Q3" s="20">
        <f t="shared" si="1"/>
        <v>47573</v>
      </c>
    </row>
    <row r="4" spans="1:17" x14ac:dyDescent="0.25">
      <c r="A4" s="4">
        <f>SUBTOTAL(3,$C$1:C4)-1</f>
        <v>3</v>
      </c>
      <c r="B4" s="7">
        <v>1175100260</v>
      </c>
      <c r="C4" s="4" t="str">
        <f>LEFT(L4,MIN(FIND({"区","市","町","村"},L4&amp;"区市町村")))</f>
        <v>埼玉県新座市</v>
      </c>
      <c r="D4" s="4" t="s">
        <v>107</v>
      </c>
      <c r="E4" s="4" t="s">
        <v>16</v>
      </c>
      <c r="F4" s="4" t="s">
        <v>20</v>
      </c>
      <c r="G4" s="10">
        <v>45383</v>
      </c>
      <c r="H4" s="4" t="s">
        <v>215</v>
      </c>
      <c r="I4" s="4" t="s">
        <v>13</v>
      </c>
      <c r="J4" s="18" t="s">
        <v>379</v>
      </c>
      <c r="K4" s="19" t="s">
        <v>268</v>
      </c>
      <c r="L4" s="18" t="s">
        <v>381</v>
      </c>
      <c r="M4" s="18" t="s">
        <v>230</v>
      </c>
      <c r="N4" s="18" t="s">
        <v>382</v>
      </c>
      <c r="O4" s="20">
        <v>43191</v>
      </c>
      <c r="P4" s="20">
        <f t="shared" si="0"/>
        <v>45383</v>
      </c>
      <c r="Q4" s="20">
        <f t="shared" si="1"/>
        <v>47573</v>
      </c>
    </row>
    <row r="5" spans="1:17" s="2" customFormat="1" x14ac:dyDescent="0.25">
      <c r="A5" s="5">
        <f>SUBTOTAL(3,$C$1:C5)-1</f>
        <v>4</v>
      </c>
      <c r="B5" s="23">
        <v>1175100286</v>
      </c>
      <c r="C5" s="5" t="str">
        <f>LEFT(L5,MIN(FIND({"区","市","町","村"},L5&amp;"区市町村")))</f>
        <v>埼玉県新座市</v>
      </c>
      <c r="D5" s="5" t="s">
        <v>107</v>
      </c>
      <c r="E5" s="5" t="s">
        <v>16</v>
      </c>
      <c r="F5" s="5" t="s">
        <v>20</v>
      </c>
      <c r="G5" s="10">
        <v>45383</v>
      </c>
      <c r="H5" s="5" t="s">
        <v>215</v>
      </c>
      <c r="I5" s="5" t="s">
        <v>13</v>
      </c>
      <c r="J5" s="12" t="s">
        <v>71</v>
      </c>
      <c r="K5" s="21" t="s">
        <v>88</v>
      </c>
      <c r="L5" s="12" t="s">
        <v>383</v>
      </c>
      <c r="M5" s="12" t="s">
        <v>66</v>
      </c>
      <c r="N5" s="12" t="s">
        <v>383</v>
      </c>
      <c r="O5" s="14">
        <v>43191</v>
      </c>
      <c r="P5" s="14">
        <f t="shared" si="0"/>
        <v>45383</v>
      </c>
      <c r="Q5" s="20">
        <f t="shared" si="1"/>
        <v>47573</v>
      </c>
    </row>
    <row r="6" spans="1:17" x14ac:dyDescent="0.25">
      <c r="A6" s="4">
        <f>SUBTOTAL(3,$C$1:C6)-1</f>
        <v>5</v>
      </c>
      <c r="B6" s="7">
        <v>1175100526</v>
      </c>
      <c r="C6" s="4" t="str">
        <f>LEFT(L6,MIN(FIND({"区","市","町","村"},L6&amp;"区市町村")))</f>
        <v>埼玉県新座市</v>
      </c>
      <c r="D6" s="4" t="s">
        <v>107</v>
      </c>
      <c r="E6" s="4" t="s">
        <v>16</v>
      </c>
      <c r="F6" s="4" t="s">
        <v>20</v>
      </c>
      <c r="G6" s="10">
        <v>45383</v>
      </c>
      <c r="H6" s="4" t="s">
        <v>215</v>
      </c>
      <c r="I6" s="4" t="s">
        <v>13</v>
      </c>
      <c r="J6" s="18" t="s">
        <v>376</v>
      </c>
      <c r="K6" s="19" t="s">
        <v>163</v>
      </c>
      <c r="L6" s="18" t="s">
        <v>377</v>
      </c>
      <c r="M6" s="18" t="s">
        <v>378</v>
      </c>
      <c r="N6" s="18" t="s">
        <v>377</v>
      </c>
      <c r="O6" s="20">
        <v>43191</v>
      </c>
      <c r="P6" s="20">
        <f t="shared" si="0"/>
        <v>45383</v>
      </c>
      <c r="Q6" s="20">
        <f t="shared" si="1"/>
        <v>47573</v>
      </c>
    </row>
    <row r="7" spans="1:17" x14ac:dyDescent="0.25">
      <c r="A7" s="4">
        <f>SUBTOTAL(3,$C$1:C7)-1</f>
        <v>6</v>
      </c>
      <c r="B7" s="7">
        <v>1175100633</v>
      </c>
      <c r="C7" s="4" t="str">
        <f>LEFT(L7,MIN(FIND({"区","市","町","村"},L7&amp;"区市町村")))</f>
        <v>埼玉県新座市</v>
      </c>
      <c r="D7" s="4" t="s">
        <v>107</v>
      </c>
      <c r="E7" s="4" t="s">
        <v>16</v>
      </c>
      <c r="F7" s="4" t="s">
        <v>20</v>
      </c>
      <c r="G7" s="10">
        <v>45383</v>
      </c>
      <c r="H7" s="4" t="s">
        <v>215</v>
      </c>
      <c r="I7" s="4" t="s">
        <v>13</v>
      </c>
      <c r="J7" s="18" t="s">
        <v>64</v>
      </c>
      <c r="K7" s="19" t="s">
        <v>272</v>
      </c>
      <c r="L7" s="18" t="s">
        <v>384</v>
      </c>
      <c r="M7" s="18" t="s">
        <v>50</v>
      </c>
      <c r="N7" s="18" t="s">
        <v>384</v>
      </c>
      <c r="O7" s="20">
        <v>43191</v>
      </c>
      <c r="P7" s="20">
        <f t="shared" si="0"/>
        <v>45383</v>
      </c>
      <c r="Q7" s="20">
        <f t="shared" si="1"/>
        <v>47573</v>
      </c>
    </row>
    <row r="8" spans="1:17" x14ac:dyDescent="0.25">
      <c r="A8" s="4">
        <f>SUBTOTAL(3,$C$1:C8)-1</f>
        <v>7</v>
      </c>
      <c r="B8" s="7">
        <v>1175100674</v>
      </c>
      <c r="C8" s="4" t="str">
        <f>LEFT(L8,MIN(FIND({"区","市","町","村"},L8&amp;"区市町村")))</f>
        <v>埼玉県新座市</v>
      </c>
      <c r="D8" s="4" t="s">
        <v>107</v>
      </c>
      <c r="E8" s="4" t="s">
        <v>16</v>
      </c>
      <c r="F8" s="4" t="s">
        <v>20</v>
      </c>
      <c r="G8" s="10">
        <v>45383</v>
      </c>
      <c r="H8" s="4" t="s">
        <v>215</v>
      </c>
      <c r="I8" s="4" t="s">
        <v>13</v>
      </c>
      <c r="J8" s="18" t="s">
        <v>78</v>
      </c>
      <c r="K8" s="19" t="s">
        <v>249</v>
      </c>
      <c r="L8" s="18" t="s">
        <v>73</v>
      </c>
      <c r="M8" s="18" t="s">
        <v>34</v>
      </c>
      <c r="N8" s="18" t="s">
        <v>73</v>
      </c>
      <c r="O8" s="20">
        <v>43191</v>
      </c>
      <c r="P8" s="20">
        <f t="shared" si="0"/>
        <v>45383</v>
      </c>
      <c r="Q8" s="20">
        <f t="shared" si="1"/>
        <v>47573</v>
      </c>
    </row>
    <row r="9" spans="1:17" x14ac:dyDescent="0.25">
      <c r="A9" s="4">
        <f>SUBTOTAL(3,$C$1:C9)-1</f>
        <v>8</v>
      </c>
      <c r="B9" s="7">
        <v>1175100906</v>
      </c>
      <c r="C9" s="4" t="str">
        <f>LEFT(L9,MIN(FIND({"区","市","町","村"},L9&amp;"区市町村")))</f>
        <v>埼玉県新座市</v>
      </c>
      <c r="D9" s="4" t="s">
        <v>107</v>
      </c>
      <c r="E9" s="4" t="s">
        <v>16</v>
      </c>
      <c r="F9" s="4" t="s">
        <v>20</v>
      </c>
      <c r="G9" s="10">
        <v>45383</v>
      </c>
      <c r="H9" s="4" t="s">
        <v>215</v>
      </c>
      <c r="I9" s="4" t="s">
        <v>13</v>
      </c>
      <c r="J9" s="18" t="s">
        <v>431</v>
      </c>
      <c r="K9" s="19" t="s">
        <v>271</v>
      </c>
      <c r="L9" s="18" t="s">
        <v>430</v>
      </c>
      <c r="M9" s="18" t="s">
        <v>35</v>
      </c>
      <c r="N9" s="18" t="s">
        <v>380</v>
      </c>
      <c r="O9" s="20">
        <v>43191</v>
      </c>
      <c r="P9" s="20">
        <f t="shared" si="0"/>
        <v>45383</v>
      </c>
      <c r="Q9" s="20">
        <f t="shared" si="1"/>
        <v>47573</v>
      </c>
    </row>
    <row r="10" spans="1:17" x14ac:dyDescent="0.25">
      <c r="A10" s="4">
        <f>SUBTOTAL(3,$C$1:C10)-1</f>
        <v>9</v>
      </c>
      <c r="B10" s="7">
        <v>1175100922</v>
      </c>
      <c r="C10" s="4" t="str">
        <f>LEFT(L10,MIN(FIND({"区","市","町","村"},L10&amp;"区市町村")))</f>
        <v>埼玉県新座市</v>
      </c>
      <c r="D10" s="4" t="s">
        <v>107</v>
      </c>
      <c r="E10" s="4" t="s">
        <v>16</v>
      </c>
      <c r="F10" s="4" t="s">
        <v>20</v>
      </c>
      <c r="G10" s="10">
        <v>45383</v>
      </c>
      <c r="H10" s="4" t="s">
        <v>215</v>
      </c>
      <c r="I10" s="4" t="s">
        <v>13</v>
      </c>
      <c r="J10" s="18" t="s">
        <v>273</v>
      </c>
      <c r="K10" s="19" t="s">
        <v>274</v>
      </c>
      <c r="L10" s="18" t="s">
        <v>385</v>
      </c>
      <c r="M10" s="18" t="s">
        <v>70</v>
      </c>
      <c r="N10" s="18" t="s">
        <v>251</v>
      </c>
      <c r="O10" s="20">
        <v>43191</v>
      </c>
      <c r="P10" s="20">
        <f t="shared" si="0"/>
        <v>45383</v>
      </c>
      <c r="Q10" s="20">
        <f t="shared" si="1"/>
        <v>47573</v>
      </c>
    </row>
    <row r="11" spans="1:17" x14ac:dyDescent="0.25">
      <c r="A11" s="4">
        <f>SUBTOTAL(3,$C$1:C11)-1</f>
        <v>10</v>
      </c>
      <c r="B11" s="7">
        <v>1175101110</v>
      </c>
      <c r="C11" s="4" t="str">
        <f>LEFT(L11,MIN(FIND({"区","市","町","村"},L11&amp;"区市町村")))</f>
        <v>埼玉県新座市</v>
      </c>
      <c r="D11" s="4" t="s">
        <v>107</v>
      </c>
      <c r="E11" s="4" t="s">
        <v>16</v>
      </c>
      <c r="F11" s="4" t="s">
        <v>20</v>
      </c>
      <c r="G11" s="10">
        <v>45383</v>
      </c>
      <c r="H11" s="4" t="s">
        <v>215</v>
      </c>
      <c r="I11" s="4" t="s">
        <v>13</v>
      </c>
      <c r="J11" s="18" t="s">
        <v>386</v>
      </c>
      <c r="K11" s="19" t="s">
        <v>267</v>
      </c>
      <c r="L11" s="18" t="s">
        <v>91</v>
      </c>
      <c r="M11" s="18" t="s">
        <v>82</v>
      </c>
      <c r="N11" s="18" t="s">
        <v>392</v>
      </c>
      <c r="O11" s="20">
        <v>43191</v>
      </c>
      <c r="P11" s="20">
        <f t="shared" si="0"/>
        <v>45383</v>
      </c>
      <c r="Q11" s="20">
        <f t="shared" si="1"/>
        <v>47573</v>
      </c>
    </row>
    <row r="12" spans="1:17" x14ac:dyDescent="0.25">
      <c r="A12" s="4">
        <f>SUBTOTAL(3,$C$1:C12)-1</f>
        <v>11</v>
      </c>
      <c r="B12" s="7">
        <v>1175101433</v>
      </c>
      <c r="C12" s="4" t="str">
        <f>LEFT(L12,MIN(FIND({"区","市","町","村"},L12&amp;"区市町村")))</f>
        <v>埼玉県新座市</v>
      </c>
      <c r="D12" s="4" t="s">
        <v>107</v>
      </c>
      <c r="E12" s="4" t="s">
        <v>16</v>
      </c>
      <c r="F12" s="4" t="s">
        <v>20</v>
      </c>
      <c r="G12" s="10">
        <v>45383</v>
      </c>
      <c r="H12" s="4" t="s">
        <v>215</v>
      </c>
      <c r="I12" s="4" t="s">
        <v>13</v>
      </c>
      <c r="J12" s="18" t="s">
        <v>32</v>
      </c>
      <c r="K12" s="19" t="s">
        <v>14</v>
      </c>
      <c r="L12" s="18" t="s">
        <v>98</v>
      </c>
      <c r="M12" s="18" t="s">
        <v>95</v>
      </c>
      <c r="N12" s="18" t="s">
        <v>276</v>
      </c>
      <c r="O12" s="20">
        <v>43191</v>
      </c>
      <c r="P12" s="20">
        <f t="shared" si="0"/>
        <v>45383</v>
      </c>
      <c r="Q12" s="20">
        <f t="shared" si="1"/>
        <v>47573</v>
      </c>
    </row>
    <row r="13" spans="1:17" x14ac:dyDescent="0.25">
      <c r="A13" s="4">
        <f>SUBTOTAL(3,$C$1:C13)-1</f>
        <v>12</v>
      </c>
      <c r="B13" s="7">
        <v>1175101565</v>
      </c>
      <c r="C13" s="4" t="str">
        <f>LEFT(L13,MIN(FIND({"区","市","町","村"},L13&amp;"区市町村")))</f>
        <v>埼玉県新座市</v>
      </c>
      <c r="D13" s="4" t="s">
        <v>107</v>
      </c>
      <c r="E13" s="4" t="s">
        <v>16</v>
      </c>
      <c r="F13" s="4" t="s">
        <v>20</v>
      </c>
      <c r="G13" s="10">
        <v>45383</v>
      </c>
      <c r="H13" s="4" t="s">
        <v>215</v>
      </c>
      <c r="I13" s="4" t="s">
        <v>13</v>
      </c>
      <c r="J13" s="18" t="s">
        <v>80</v>
      </c>
      <c r="K13" s="19" t="s">
        <v>272</v>
      </c>
      <c r="L13" s="18" t="s">
        <v>277</v>
      </c>
      <c r="M13" s="18" t="s">
        <v>190</v>
      </c>
      <c r="N13" s="18" t="s">
        <v>278</v>
      </c>
      <c r="O13" s="20">
        <v>43191</v>
      </c>
      <c r="P13" s="20">
        <f t="shared" si="0"/>
        <v>45383</v>
      </c>
      <c r="Q13" s="20">
        <f t="shared" si="1"/>
        <v>47573</v>
      </c>
    </row>
    <row r="14" spans="1:17" x14ac:dyDescent="0.25">
      <c r="A14" s="4">
        <f>SUBTOTAL(3,$C$1:C14)-1</f>
        <v>13</v>
      </c>
      <c r="B14" s="7">
        <v>1175101607</v>
      </c>
      <c r="C14" s="4" t="str">
        <f>LEFT(L14,MIN(FIND({"区","市","町","村"},L14&amp;"区市町村")))</f>
        <v>埼玉県新座市</v>
      </c>
      <c r="D14" s="4" t="s">
        <v>107</v>
      </c>
      <c r="E14" s="4" t="s">
        <v>16</v>
      </c>
      <c r="F14" s="4" t="s">
        <v>20</v>
      </c>
      <c r="G14" s="10">
        <v>45383</v>
      </c>
      <c r="H14" s="4" t="s">
        <v>215</v>
      </c>
      <c r="I14" s="4" t="s">
        <v>13</v>
      </c>
      <c r="J14" s="18" t="s">
        <v>213</v>
      </c>
      <c r="K14" s="19" t="s">
        <v>264</v>
      </c>
      <c r="L14" s="18" t="s">
        <v>393</v>
      </c>
      <c r="M14" s="18" t="s">
        <v>257</v>
      </c>
      <c r="N14" s="18" t="s">
        <v>47</v>
      </c>
      <c r="O14" s="20">
        <v>43191</v>
      </c>
      <c r="P14" s="20">
        <f t="shared" si="0"/>
        <v>45383</v>
      </c>
      <c r="Q14" s="20">
        <f t="shared" si="1"/>
        <v>47573</v>
      </c>
    </row>
    <row r="15" spans="1:17" x14ac:dyDescent="0.25">
      <c r="A15" s="4">
        <f>SUBTOTAL(3,$C$1:C15)-1</f>
        <v>14</v>
      </c>
      <c r="B15" s="7">
        <v>1175101763</v>
      </c>
      <c r="C15" s="4" t="str">
        <f>LEFT(L15,MIN(FIND({"区","市","町","村"},L15&amp;"区市町村")))</f>
        <v>埼玉県新座市</v>
      </c>
      <c r="D15" s="4" t="s">
        <v>107</v>
      </c>
      <c r="E15" s="4" t="s">
        <v>16</v>
      </c>
      <c r="F15" s="4" t="s">
        <v>20</v>
      </c>
      <c r="G15" s="10">
        <v>45383</v>
      </c>
      <c r="H15" s="4" t="s">
        <v>215</v>
      </c>
      <c r="I15" s="4" t="s">
        <v>13</v>
      </c>
      <c r="J15" s="18" t="s">
        <v>372</v>
      </c>
      <c r="K15" s="19" t="s">
        <v>279</v>
      </c>
      <c r="L15" s="18" t="s">
        <v>373</v>
      </c>
      <c r="M15" s="18" t="s">
        <v>256</v>
      </c>
      <c r="N15" s="18" t="s">
        <v>374</v>
      </c>
      <c r="O15" s="20">
        <v>43191</v>
      </c>
      <c r="P15" s="20">
        <f t="shared" si="0"/>
        <v>45383</v>
      </c>
      <c r="Q15" s="20">
        <f t="shared" si="1"/>
        <v>47573</v>
      </c>
    </row>
    <row r="16" spans="1:17" x14ac:dyDescent="0.25">
      <c r="A16" s="4">
        <f>SUBTOTAL(3,$C$1:C16)-1</f>
        <v>15</v>
      </c>
      <c r="B16" s="7">
        <v>1175101938</v>
      </c>
      <c r="C16" s="4" t="str">
        <f>LEFT(L16,MIN(FIND({"区","市","町","村"},L16&amp;"区市町村")))</f>
        <v>埼玉県新座市</v>
      </c>
      <c r="D16" s="4" t="str">
        <f>LEFT(C16,3)</f>
        <v>埼玉県</v>
      </c>
      <c r="E16" s="4" t="s">
        <v>16</v>
      </c>
      <c r="F16" s="4" t="s">
        <v>20</v>
      </c>
      <c r="G16" s="10">
        <v>45139</v>
      </c>
      <c r="H16" s="4" t="s">
        <v>215</v>
      </c>
      <c r="I16" s="4" t="s">
        <v>13</v>
      </c>
      <c r="J16" s="18" t="s">
        <v>360</v>
      </c>
      <c r="K16" s="19">
        <v>3520011</v>
      </c>
      <c r="L16" s="18" t="s">
        <v>361</v>
      </c>
      <c r="M16" s="18" t="s">
        <v>237</v>
      </c>
      <c r="N16" s="18" t="s">
        <v>362</v>
      </c>
      <c r="O16" s="20">
        <v>45139</v>
      </c>
      <c r="P16" s="20">
        <f t="shared" si="0"/>
        <v>45139</v>
      </c>
      <c r="Q16" s="20">
        <f t="shared" si="1"/>
        <v>47330</v>
      </c>
    </row>
    <row r="17" spans="1:17" x14ac:dyDescent="0.25">
      <c r="A17" s="4">
        <f>SUBTOTAL(3,$C$1:C17)-1</f>
        <v>16</v>
      </c>
      <c r="B17" s="7">
        <v>1175101987</v>
      </c>
      <c r="C17" s="4" t="str">
        <f>LEFT(L17,MIN(FIND({"区","市","町","村"},L17&amp;"区市町村")))</f>
        <v>埼玉県新座市</v>
      </c>
      <c r="D17" s="4" t="s">
        <v>107</v>
      </c>
      <c r="E17" s="4" t="s">
        <v>16</v>
      </c>
      <c r="F17" s="4" t="s">
        <v>20</v>
      </c>
      <c r="G17" s="10">
        <v>45047</v>
      </c>
      <c r="H17" s="4" t="s">
        <v>215</v>
      </c>
      <c r="I17" s="4" t="s">
        <v>13</v>
      </c>
      <c r="J17" s="18" t="s">
        <v>359</v>
      </c>
      <c r="K17" s="19" t="s">
        <v>271</v>
      </c>
      <c r="L17" s="18" t="s">
        <v>280</v>
      </c>
      <c r="M17" s="18" t="s">
        <v>237</v>
      </c>
      <c r="N17" s="18" t="s">
        <v>31</v>
      </c>
      <c r="O17" s="20">
        <v>43191</v>
      </c>
      <c r="P17" s="20">
        <f t="shared" si="0"/>
        <v>45047</v>
      </c>
      <c r="Q17" s="20">
        <f t="shared" si="1"/>
        <v>47238</v>
      </c>
    </row>
    <row r="18" spans="1:17" x14ac:dyDescent="0.25">
      <c r="A18" s="4">
        <f>SUBTOTAL(3,$C$1:C18)-1</f>
        <v>17</v>
      </c>
      <c r="B18" s="7">
        <v>1175100252</v>
      </c>
      <c r="C18" s="4" t="str">
        <f>LEFT(L18,MIN(FIND({"区","市","町","村"},L18&amp;"区市町村")))</f>
        <v>埼玉県新座市</v>
      </c>
      <c r="D18" s="4" t="str">
        <f>LEFT(C18,3)</f>
        <v>埼玉県</v>
      </c>
      <c r="E18" s="4" t="s">
        <v>16</v>
      </c>
      <c r="F18" s="4" t="s">
        <v>20</v>
      </c>
      <c r="G18" s="10">
        <v>45017</v>
      </c>
      <c r="H18" s="4" t="s">
        <v>216</v>
      </c>
      <c r="I18" s="4" t="s">
        <v>15</v>
      </c>
      <c r="J18" s="18" t="s">
        <v>46</v>
      </c>
      <c r="K18" s="19">
        <v>3520011</v>
      </c>
      <c r="L18" s="18" t="s">
        <v>355</v>
      </c>
      <c r="M18" s="18" t="s">
        <v>60</v>
      </c>
      <c r="N18" s="18" t="s">
        <v>356</v>
      </c>
      <c r="O18" s="20">
        <v>42826</v>
      </c>
      <c r="P18" s="20">
        <f t="shared" si="0"/>
        <v>45017</v>
      </c>
      <c r="Q18" s="20">
        <f t="shared" si="1"/>
        <v>47208</v>
      </c>
    </row>
    <row r="19" spans="1:17" x14ac:dyDescent="0.25">
      <c r="A19" s="4">
        <f>SUBTOTAL(3,$C$1:C19)-1</f>
        <v>18</v>
      </c>
      <c r="B19" s="7">
        <v>1175100633</v>
      </c>
      <c r="C19" s="4" t="str">
        <f>LEFT(L19,MIN(FIND({"区","市","町","村"},L19&amp;"区市町村")))</f>
        <v>埼玉県新座市</v>
      </c>
      <c r="D19" s="4" t="str">
        <f>LEFT(C19,3)</f>
        <v>埼玉県</v>
      </c>
      <c r="E19" s="4" t="s">
        <v>16</v>
      </c>
      <c r="F19" s="4" t="s">
        <v>20</v>
      </c>
      <c r="G19" s="10">
        <v>45017</v>
      </c>
      <c r="H19" s="4" t="s">
        <v>216</v>
      </c>
      <c r="I19" s="4" t="s">
        <v>15</v>
      </c>
      <c r="J19" s="18" t="s">
        <v>64</v>
      </c>
      <c r="K19" s="19">
        <v>3520033</v>
      </c>
      <c r="L19" s="18" t="s">
        <v>39</v>
      </c>
      <c r="M19" s="18" t="s">
        <v>50</v>
      </c>
      <c r="N19" s="18" t="s">
        <v>52</v>
      </c>
      <c r="O19" s="20">
        <v>42826</v>
      </c>
      <c r="P19" s="20">
        <f t="shared" si="0"/>
        <v>45017</v>
      </c>
      <c r="Q19" s="20">
        <f t="shared" si="1"/>
        <v>47208</v>
      </c>
    </row>
    <row r="20" spans="1:17" x14ac:dyDescent="0.25">
      <c r="A20" s="4">
        <f>SUBTOTAL(3,$C$1:C20)-1</f>
        <v>19</v>
      </c>
      <c r="B20" s="7">
        <v>1175100674</v>
      </c>
      <c r="C20" s="4" t="str">
        <f>LEFT(L20,MIN(FIND({"区","市","町","村"},L20&amp;"区市町村")))</f>
        <v>埼玉県新座市</v>
      </c>
      <c r="D20" s="4" t="str">
        <f>LEFT(C20,3)</f>
        <v>埼玉県</v>
      </c>
      <c r="E20" s="4" t="s">
        <v>16</v>
      </c>
      <c r="F20" s="4" t="s">
        <v>20</v>
      </c>
      <c r="G20" s="10">
        <v>45017</v>
      </c>
      <c r="H20" s="4" t="s">
        <v>216</v>
      </c>
      <c r="I20" s="4" t="s">
        <v>15</v>
      </c>
      <c r="J20" s="18" t="s">
        <v>78</v>
      </c>
      <c r="K20" s="19">
        <v>3520025</v>
      </c>
      <c r="L20" s="18" t="s">
        <v>73</v>
      </c>
      <c r="M20" s="18" t="s">
        <v>34</v>
      </c>
      <c r="N20" s="18" t="s">
        <v>77</v>
      </c>
      <c r="O20" s="20">
        <v>42826</v>
      </c>
      <c r="P20" s="20">
        <f t="shared" si="0"/>
        <v>45017</v>
      </c>
      <c r="Q20" s="20">
        <f t="shared" si="1"/>
        <v>47208</v>
      </c>
    </row>
    <row r="21" spans="1:17" x14ac:dyDescent="0.25">
      <c r="A21" s="4">
        <f>SUBTOTAL(3,$C$1:C21)-1</f>
        <v>20</v>
      </c>
      <c r="B21" s="7">
        <v>1175100906</v>
      </c>
      <c r="C21" s="4" t="str">
        <f>LEFT(L21,MIN(FIND({"区","市","町","村"},L21&amp;"区市町村")))</f>
        <v>埼玉県新座市</v>
      </c>
      <c r="D21" s="4" t="str">
        <f>LEFT(C21,3)</f>
        <v>埼玉県</v>
      </c>
      <c r="E21" s="4" t="s">
        <v>16</v>
      </c>
      <c r="F21" s="4" t="s">
        <v>20</v>
      </c>
      <c r="G21" s="10">
        <v>45017</v>
      </c>
      <c r="H21" s="4" t="s">
        <v>216</v>
      </c>
      <c r="I21" s="4" t="s">
        <v>15</v>
      </c>
      <c r="J21" s="18" t="s">
        <v>79</v>
      </c>
      <c r="K21" s="19">
        <v>3520034</v>
      </c>
      <c r="L21" s="18" t="s">
        <v>430</v>
      </c>
      <c r="M21" s="18" t="s">
        <v>35</v>
      </c>
      <c r="N21" s="18" t="s">
        <v>53</v>
      </c>
      <c r="O21" s="20">
        <v>42826</v>
      </c>
      <c r="P21" s="20">
        <f t="shared" si="0"/>
        <v>45017</v>
      </c>
      <c r="Q21" s="20">
        <f t="shared" si="1"/>
        <v>47208</v>
      </c>
    </row>
    <row r="22" spans="1:17" x14ac:dyDescent="0.25">
      <c r="A22" s="4">
        <f>SUBTOTAL(3,$C$1:C22)-1</f>
        <v>21</v>
      </c>
      <c r="B22" s="7">
        <v>1175100922</v>
      </c>
      <c r="C22" s="4" t="str">
        <f>LEFT(L22,MIN(FIND({"区","市","町","村"},L22&amp;"区市町村")))</f>
        <v>埼玉県新座市</v>
      </c>
      <c r="D22" s="4" t="s">
        <v>107</v>
      </c>
      <c r="E22" s="4" t="s">
        <v>16</v>
      </c>
      <c r="F22" s="4" t="s">
        <v>20</v>
      </c>
      <c r="G22" s="10">
        <v>45566</v>
      </c>
      <c r="H22" s="4" t="s">
        <v>216</v>
      </c>
      <c r="I22" s="4" t="s">
        <v>15</v>
      </c>
      <c r="J22" s="18" t="s">
        <v>434</v>
      </c>
      <c r="K22" s="19" t="s">
        <v>274</v>
      </c>
      <c r="L22" s="18" t="s">
        <v>385</v>
      </c>
      <c r="M22" s="18" t="s">
        <v>70</v>
      </c>
      <c r="N22" s="18" t="s">
        <v>133</v>
      </c>
      <c r="O22" s="20">
        <v>43374</v>
      </c>
      <c r="P22" s="20">
        <f t="shared" si="0"/>
        <v>45566</v>
      </c>
      <c r="Q22" s="20">
        <f t="shared" si="1"/>
        <v>47756</v>
      </c>
    </row>
    <row r="23" spans="1:17" x14ac:dyDescent="0.25">
      <c r="A23" s="4">
        <f>SUBTOTAL(3,$C$1:C23)-1</f>
        <v>22</v>
      </c>
      <c r="B23" s="7">
        <v>1175101110</v>
      </c>
      <c r="C23" s="4" t="str">
        <f>LEFT(L23,MIN(FIND({"区","市","町","村"},L23&amp;"区市町村")))</f>
        <v>埼玉県新座市</v>
      </c>
      <c r="D23" s="4" t="str">
        <f>LEFT(C23,3)</f>
        <v>埼玉県</v>
      </c>
      <c r="E23" s="4" t="s">
        <v>16</v>
      </c>
      <c r="F23" s="4" t="s">
        <v>20</v>
      </c>
      <c r="G23" s="10">
        <v>45017</v>
      </c>
      <c r="H23" s="4" t="s">
        <v>216</v>
      </c>
      <c r="I23" s="4" t="s">
        <v>15</v>
      </c>
      <c r="J23" s="18" t="s">
        <v>89</v>
      </c>
      <c r="K23" s="19">
        <v>3520004</v>
      </c>
      <c r="L23" s="18" t="s">
        <v>91</v>
      </c>
      <c r="M23" s="18" t="s">
        <v>82</v>
      </c>
      <c r="N23" s="18" t="s">
        <v>3</v>
      </c>
      <c r="O23" s="20">
        <v>42826</v>
      </c>
      <c r="P23" s="20">
        <f t="shared" si="0"/>
        <v>45017</v>
      </c>
      <c r="Q23" s="20">
        <f t="shared" si="1"/>
        <v>47208</v>
      </c>
    </row>
    <row r="24" spans="1:17" x14ac:dyDescent="0.25">
      <c r="A24" s="4">
        <f>SUBTOTAL(3,$C$1:C24)-1</f>
        <v>23</v>
      </c>
      <c r="B24" s="7">
        <v>1175101433</v>
      </c>
      <c r="C24" s="4" t="str">
        <f>LEFT(L24,MIN(FIND({"区","市","町","村"},L24&amp;"区市町村")))</f>
        <v>埼玉県新座市</v>
      </c>
      <c r="D24" s="4" t="str">
        <f>LEFT(C24,3)</f>
        <v>埼玉県</v>
      </c>
      <c r="E24" s="4" t="s">
        <v>16</v>
      </c>
      <c r="F24" s="4" t="s">
        <v>20</v>
      </c>
      <c r="G24" s="10">
        <v>45017</v>
      </c>
      <c r="H24" s="4" t="s">
        <v>216</v>
      </c>
      <c r="I24" s="4" t="s">
        <v>15</v>
      </c>
      <c r="J24" s="18" t="s">
        <v>32</v>
      </c>
      <c r="K24" s="19">
        <v>3520016</v>
      </c>
      <c r="L24" s="18" t="s">
        <v>98</v>
      </c>
      <c r="M24" s="18" t="s">
        <v>95</v>
      </c>
      <c r="N24" s="18" t="s">
        <v>93</v>
      </c>
      <c r="O24" s="20">
        <v>42826</v>
      </c>
      <c r="P24" s="20">
        <f t="shared" si="0"/>
        <v>45017</v>
      </c>
      <c r="Q24" s="20">
        <f t="shared" si="1"/>
        <v>47208</v>
      </c>
    </row>
    <row r="25" spans="1:17" x14ac:dyDescent="0.25">
      <c r="A25" s="4">
        <f>SUBTOTAL(3,$C$1:C25)-1</f>
        <v>24</v>
      </c>
      <c r="B25" s="7">
        <v>1175101938</v>
      </c>
      <c r="C25" s="4" t="str">
        <f>LEFT(L25,MIN(FIND({"区","市","町","村"},L25&amp;"区市町村")))</f>
        <v>埼玉県新座市</v>
      </c>
      <c r="D25" s="4" t="str">
        <f>LEFT(C25,3)</f>
        <v>埼玉県</v>
      </c>
      <c r="E25" s="4" t="s">
        <v>16</v>
      </c>
      <c r="F25" s="4" t="s">
        <v>20</v>
      </c>
      <c r="G25" s="10">
        <v>45139</v>
      </c>
      <c r="H25" s="4" t="s">
        <v>216</v>
      </c>
      <c r="I25" s="4" t="s">
        <v>15</v>
      </c>
      <c r="J25" s="18" t="s">
        <v>360</v>
      </c>
      <c r="K25" s="19">
        <v>3520011</v>
      </c>
      <c r="L25" s="18" t="s">
        <v>361</v>
      </c>
      <c r="M25" s="18" t="s">
        <v>237</v>
      </c>
      <c r="N25" s="18" t="s">
        <v>362</v>
      </c>
      <c r="O25" s="20">
        <v>45139</v>
      </c>
      <c r="P25" s="20">
        <f t="shared" si="0"/>
        <v>45139</v>
      </c>
      <c r="Q25" s="20">
        <f t="shared" si="1"/>
        <v>47330</v>
      </c>
    </row>
    <row r="26" spans="1:17" x14ac:dyDescent="0.25">
      <c r="A26" s="4">
        <f>SUBTOTAL(3,$C$1:C26)-1</f>
        <v>25</v>
      </c>
      <c r="B26" s="7">
        <v>1175100245</v>
      </c>
      <c r="C26" s="4" t="str">
        <f>LEFT(L26,MIN(FIND({"区","市","町","村"},L26&amp;"区市町村")))</f>
        <v>埼玉県新座市</v>
      </c>
      <c r="D26" s="4" t="s">
        <v>107</v>
      </c>
      <c r="E26" s="4" t="s">
        <v>16</v>
      </c>
      <c r="F26" s="4" t="s">
        <v>20</v>
      </c>
      <c r="G26" s="10">
        <v>45383</v>
      </c>
      <c r="H26" s="4" t="s">
        <v>146</v>
      </c>
      <c r="I26" s="4" t="s">
        <v>97</v>
      </c>
      <c r="J26" s="18" t="s">
        <v>281</v>
      </c>
      <c r="K26" s="19" t="s">
        <v>282</v>
      </c>
      <c r="L26" s="18" t="s">
        <v>283</v>
      </c>
      <c r="M26" s="18" t="s">
        <v>8</v>
      </c>
      <c r="N26" s="18" t="s">
        <v>253</v>
      </c>
      <c r="O26" s="20">
        <v>43191</v>
      </c>
      <c r="P26" s="20">
        <f t="shared" si="0"/>
        <v>45383</v>
      </c>
      <c r="Q26" s="20">
        <f t="shared" si="1"/>
        <v>47573</v>
      </c>
    </row>
    <row r="27" spans="1:17" x14ac:dyDescent="0.25">
      <c r="A27" s="4">
        <f>SUBTOTAL(3,$C$1:C27)-1</f>
        <v>26</v>
      </c>
      <c r="B27" s="7">
        <v>1175100369</v>
      </c>
      <c r="C27" s="4" t="str">
        <f>LEFT(L27,MIN(FIND({"区","市","町","村"},L27&amp;"区市町村")))</f>
        <v>埼玉県新座市</v>
      </c>
      <c r="D27" s="4" t="s">
        <v>107</v>
      </c>
      <c r="E27" s="4" t="s">
        <v>16</v>
      </c>
      <c r="F27" s="4" t="s">
        <v>20</v>
      </c>
      <c r="G27" s="10">
        <v>45383</v>
      </c>
      <c r="H27" s="4" t="s">
        <v>146</v>
      </c>
      <c r="I27" s="4" t="s">
        <v>97</v>
      </c>
      <c r="J27" s="18" t="s">
        <v>284</v>
      </c>
      <c r="K27" s="19" t="s">
        <v>274</v>
      </c>
      <c r="L27" s="18" t="s">
        <v>394</v>
      </c>
      <c r="M27" s="18" t="s">
        <v>285</v>
      </c>
      <c r="N27" s="18" t="s">
        <v>394</v>
      </c>
      <c r="O27" s="20">
        <v>43191</v>
      </c>
      <c r="P27" s="20">
        <f t="shared" si="0"/>
        <v>45383</v>
      </c>
      <c r="Q27" s="20">
        <f t="shared" si="1"/>
        <v>47573</v>
      </c>
    </row>
    <row r="28" spans="1:17" x14ac:dyDescent="0.25">
      <c r="A28" s="4">
        <f>SUBTOTAL(3,$C$1:C28)-1</f>
        <v>27</v>
      </c>
      <c r="B28" s="7">
        <v>1175100781</v>
      </c>
      <c r="C28" s="4" t="str">
        <f>LEFT(L28,MIN(FIND({"区","市","町","村"},L28&amp;"区市町村")))</f>
        <v>埼玉県新座市</v>
      </c>
      <c r="D28" s="4" t="s">
        <v>107</v>
      </c>
      <c r="E28" s="4" t="s">
        <v>16</v>
      </c>
      <c r="F28" s="4" t="s">
        <v>20</v>
      </c>
      <c r="G28" s="10">
        <v>45383</v>
      </c>
      <c r="H28" s="4" t="s">
        <v>146</v>
      </c>
      <c r="I28" s="4" t="s">
        <v>97</v>
      </c>
      <c r="J28" s="18" t="s">
        <v>286</v>
      </c>
      <c r="K28" s="19" t="s">
        <v>282</v>
      </c>
      <c r="L28" s="18" t="s">
        <v>395</v>
      </c>
      <c r="M28" s="18" t="s">
        <v>67</v>
      </c>
      <c r="N28" s="18" t="s">
        <v>395</v>
      </c>
      <c r="O28" s="20">
        <v>43191</v>
      </c>
      <c r="P28" s="20">
        <f t="shared" si="0"/>
        <v>45383</v>
      </c>
      <c r="Q28" s="20">
        <f t="shared" si="1"/>
        <v>47573</v>
      </c>
    </row>
    <row r="29" spans="1:17" x14ac:dyDescent="0.25">
      <c r="A29" s="4">
        <f>SUBTOTAL(3,$C$1:C29)-1</f>
        <v>28</v>
      </c>
      <c r="B29" s="7">
        <v>1175100963</v>
      </c>
      <c r="C29" s="4" t="str">
        <f>LEFT(L29,MIN(FIND({"区","市","町","村"},L29&amp;"区市町村")))</f>
        <v>埼玉県新座市</v>
      </c>
      <c r="D29" s="4" t="s">
        <v>107</v>
      </c>
      <c r="E29" s="4" t="s">
        <v>16</v>
      </c>
      <c r="F29" s="4" t="s">
        <v>20</v>
      </c>
      <c r="G29" s="10">
        <v>45383</v>
      </c>
      <c r="H29" s="4" t="s">
        <v>146</v>
      </c>
      <c r="I29" s="4" t="s">
        <v>97</v>
      </c>
      <c r="J29" s="18" t="s">
        <v>141</v>
      </c>
      <c r="K29" s="19" t="s">
        <v>271</v>
      </c>
      <c r="L29" s="18" t="s">
        <v>36</v>
      </c>
      <c r="M29" s="18" t="s">
        <v>450</v>
      </c>
      <c r="N29" s="12" t="s">
        <v>453</v>
      </c>
      <c r="O29" s="20">
        <v>43191</v>
      </c>
      <c r="P29" s="20">
        <f t="shared" si="0"/>
        <v>45383</v>
      </c>
      <c r="Q29" s="20">
        <f t="shared" si="1"/>
        <v>47573</v>
      </c>
    </row>
    <row r="30" spans="1:17" x14ac:dyDescent="0.25">
      <c r="A30" s="4">
        <f>SUBTOTAL(3,$C$1:C30)-1</f>
        <v>29</v>
      </c>
      <c r="B30" s="7">
        <v>1175101045</v>
      </c>
      <c r="C30" s="4" t="str">
        <f>LEFT(L30,MIN(FIND({"区","市","町","村"},L30&amp;"区市町村")))</f>
        <v>埼玉県新座市</v>
      </c>
      <c r="D30" s="4" t="s">
        <v>107</v>
      </c>
      <c r="E30" s="4" t="s">
        <v>16</v>
      </c>
      <c r="F30" s="4" t="s">
        <v>20</v>
      </c>
      <c r="G30" s="10">
        <v>45383</v>
      </c>
      <c r="H30" s="4" t="s">
        <v>146</v>
      </c>
      <c r="I30" s="4" t="s">
        <v>97</v>
      </c>
      <c r="J30" s="18" t="s">
        <v>287</v>
      </c>
      <c r="K30" s="19" t="s">
        <v>14</v>
      </c>
      <c r="L30" s="18" t="s">
        <v>276</v>
      </c>
      <c r="M30" s="18" t="s">
        <v>95</v>
      </c>
      <c r="N30" s="18" t="s">
        <v>397</v>
      </c>
      <c r="O30" s="20">
        <v>43191</v>
      </c>
      <c r="P30" s="20">
        <f t="shared" si="0"/>
        <v>45383</v>
      </c>
      <c r="Q30" s="20">
        <f t="shared" si="1"/>
        <v>47573</v>
      </c>
    </row>
    <row r="31" spans="1:17" x14ac:dyDescent="0.25">
      <c r="A31" s="4">
        <f>SUBTOTAL(3,$C$1:C31)-1</f>
        <v>30</v>
      </c>
      <c r="B31" s="7">
        <v>1175101177</v>
      </c>
      <c r="C31" s="4" t="str">
        <f>LEFT(L31,MIN(FIND({"区","市","町","村"},L31&amp;"区市町村")))</f>
        <v>埼玉県新座市</v>
      </c>
      <c r="D31" s="4" t="s">
        <v>107</v>
      </c>
      <c r="E31" s="4" t="s">
        <v>16</v>
      </c>
      <c r="F31" s="4" t="s">
        <v>20</v>
      </c>
      <c r="G31" s="10">
        <v>45383</v>
      </c>
      <c r="H31" s="4" t="s">
        <v>146</v>
      </c>
      <c r="I31" s="4" t="s">
        <v>97</v>
      </c>
      <c r="J31" s="18" t="s">
        <v>289</v>
      </c>
      <c r="K31" s="19" t="s">
        <v>249</v>
      </c>
      <c r="L31" s="18" t="s">
        <v>169</v>
      </c>
      <c r="M31" s="18" t="s">
        <v>51</v>
      </c>
      <c r="N31" s="18" t="s">
        <v>290</v>
      </c>
      <c r="O31" s="20">
        <v>43191</v>
      </c>
      <c r="P31" s="20">
        <f t="shared" si="0"/>
        <v>45383</v>
      </c>
      <c r="Q31" s="20">
        <f t="shared" si="1"/>
        <v>47573</v>
      </c>
    </row>
    <row r="32" spans="1:17" x14ac:dyDescent="0.25">
      <c r="A32" s="4">
        <f>SUBTOTAL(3,$C$1:C32)-1</f>
        <v>31</v>
      </c>
      <c r="B32" s="7">
        <v>1175101284</v>
      </c>
      <c r="C32" s="4" t="str">
        <f>LEFT(L32,MIN(FIND({"区","市","町","村"},L32&amp;"区市町村")))</f>
        <v>埼玉県新座市</v>
      </c>
      <c r="D32" s="4" t="s">
        <v>107</v>
      </c>
      <c r="E32" s="4" t="s">
        <v>16</v>
      </c>
      <c r="F32" s="4" t="s">
        <v>20</v>
      </c>
      <c r="G32" s="10">
        <v>45383</v>
      </c>
      <c r="H32" s="4" t="s">
        <v>146</v>
      </c>
      <c r="I32" s="4" t="s">
        <v>97</v>
      </c>
      <c r="J32" s="18" t="s">
        <v>294</v>
      </c>
      <c r="K32" s="19" t="s">
        <v>88</v>
      </c>
      <c r="L32" s="18" t="s">
        <v>295</v>
      </c>
      <c r="M32" s="18" t="s">
        <v>296</v>
      </c>
      <c r="N32" s="18" t="s">
        <v>295</v>
      </c>
      <c r="O32" s="20">
        <v>43191</v>
      </c>
      <c r="P32" s="20">
        <f t="shared" si="0"/>
        <v>45383</v>
      </c>
      <c r="Q32" s="20">
        <f t="shared" si="1"/>
        <v>47573</v>
      </c>
    </row>
    <row r="33" spans="1:17" x14ac:dyDescent="0.25">
      <c r="A33" s="4">
        <f>SUBTOTAL(3,$C$1:C33)-1</f>
        <v>32</v>
      </c>
      <c r="B33" s="7">
        <v>1175101458</v>
      </c>
      <c r="C33" s="4" t="str">
        <f>LEFT(L33,MIN(FIND({"区","市","町","村"},L33&amp;"区市町村")))</f>
        <v>埼玉県新座市</v>
      </c>
      <c r="D33" s="4" t="s">
        <v>107</v>
      </c>
      <c r="E33" s="4" t="s">
        <v>16</v>
      </c>
      <c r="F33" s="4" t="s">
        <v>20</v>
      </c>
      <c r="G33" s="10">
        <v>45383</v>
      </c>
      <c r="H33" s="4" t="s">
        <v>146</v>
      </c>
      <c r="I33" s="4" t="s">
        <v>97</v>
      </c>
      <c r="J33" s="18" t="s">
        <v>262</v>
      </c>
      <c r="K33" s="19" t="s">
        <v>297</v>
      </c>
      <c r="L33" s="18" t="s">
        <v>68</v>
      </c>
      <c r="M33" s="18" t="s">
        <v>298</v>
      </c>
      <c r="N33" s="18" t="s">
        <v>126</v>
      </c>
      <c r="O33" s="20">
        <v>43191</v>
      </c>
      <c r="P33" s="20">
        <f t="shared" si="0"/>
        <v>45383</v>
      </c>
      <c r="Q33" s="20">
        <f t="shared" si="1"/>
        <v>47573</v>
      </c>
    </row>
    <row r="34" spans="1:17" x14ac:dyDescent="0.25">
      <c r="A34" s="4">
        <f>SUBTOTAL(3,$C$1:C34)-1</f>
        <v>33</v>
      </c>
      <c r="B34" s="7">
        <v>1175101466</v>
      </c>
      <c r="C34" s="4" t="str">
        <f>LEFT(L34,MIN(FIND({"区","市","町","村"},L34&amp;"区市町村")))</f>
        <v>埼玉県新座市</v>
      </c>
      <c r="D34" s="4" t="s">
        <v>107</v>
      </c>
      <c r="E34" s="4" t="s">
        <v>16</v>
      </c>
      <c r="F34" s="4" t="s">
        <v>20</v>
      </c>
      <c r="G34" s="10">
        <v>45383</v>
      </c>
      <c r="H34" s="4" t="s">
        <v>146</v>
      </c>
      <c r="I34" s="4" t="s">
        <v>97</v>
      </c>
      <c r="J34" s="18" t="s">
        <v>109</v>
      </c>
      <c r="K34" s="19" t="s">
        <v>293</v>
      </c>
      <c r="L34" s="18" t="s">
        <v>348</v>
      </c>
      <c r="M34" s="18" t="s">
        <v>44</v>
      </c>
      <c r="N34" s="18" t="s">
        <v>299</v>
      </c>
      <c r="O34" s="20">
        <v>43191</v>
      </c>
      <c r="P34" s="20">
        <f t="shared" si="0"/>
        <v>45383</v>
      </c>
      <c r="Q34" s="20">
        <f t="shared" si="1"/>
        <v>47573</v>
      </c>
    </row>
    <row r="35" spans="1:17" x14ac:dyDescent="0.25">
      <c r="A35" s="4">
        <f>SUBTOTAL(3,$C$1:C35)-1</f>
        <v>34</v>
      </c>
      <c r="B35" s="7">
        <v>1175101516</v>
      </c>
      <c r="C35" s="4" t="str">
        <f>LEFT(L35,MIN(FIND({"区","市","町","村"},L35&amp;"区市町村")))</f>
        <v>埼玉県新座市</v>
      </c>
      <c r="D35" s="4" t="s">
        <v>107</v>
      </c>
      <c r="E35" s="4" t="s">
        <v>16</v>
      </c>
      <c r="F35" s="4" t="s">
        <v>20</v>
      </c>
      <c r="G35" s="10">
        <v>45383</v>
      </c>
      <c r="H35" s="4" t="s">
        <v>146</v>
      </c>
      <c r="I35" s="4" t="s">
        <v>97</v>
      </c>
      <c r="J35" s="18" t="s">
        <v>288</v>
      </c>
      <c r="K35" s="19" t="s">
        <v>267</v>
      </c>
      <c r="L35" s="18" t="s">
        <v>58</v>
      </c>
      <c r="M35" s="18" t="s">
        <v>300</v>
      </c>
      <c r="N35" s="18" t="s">
        <v>208</v>
      </c>
      <c r="O35" s="20">
        <v>43191</v>
      </c>
      <c r="P35" s="20">
        <f t="shared" si="0"/>
        <v>45383</v>
      </c>
      <c r="Q35" s="20">
        <f t="shared" si="1"/>
        <v>47573</v>
      </c>
    </row>
    <row r="36" spans="1:17" x14ac:dyDescent="0.25">
      <c r="A36" s="4">
        <f>SUBTOTAL(3,$C$1:C36)-1</f>
        <v>35</v>
      </c>
      <c r="B36" s="7">
        <v>1175101615</v>
      </c>
      <c r="C36" s="4" t="str">
        <f>LEFT(L36,MIN(FIND({"区","市","町","村"},L36&amp;"区市町村")))</f>
        <v>埼玉県新座市</v>
      </c>
      <c r="D36" s="4" t="s">
        <v>107</v>
      </c>
      <c r="E36" s="4" t="s">
        <v>16</v>
      </c>
      <c r="F36" s="4" t="s">
        <v>20</v>
      </c>
      <c r="G36" s="10">
        <v>45383</v>
      </c>
      <c r="H36" s="4" t="s">
        <v>146</v>
      </c>
      <c r="I36" s="4" t="s">
        <v>97</v>
      </c>
      <c r="J36" s="18" t="s">
        <v>301</v>
      </c>
      <c r="K36" s="19" t="s">
        <v>272</v>
      </c>
      <c r="L36" s="18" t="s">
        <v>277</v>
      </c>
      <c r="M36" s="18" t="s">
        <v>190</v>
      </c>
      <c r="N36" s="18" t="s">
        <v>278</v>
      </c>
      <c r="O36" s="20">
        <v>43191</v>
      </c>
      <c r="P36" s="20">
        <f t="shared" si="0"/>
        <v>45383</v>
      </c>
      <c r="Q36" s="20">
        <f t="shared" si="1"/>
        <v>47573</v>
      </c>
    </row>
    <row r="37" spans="1:17" x14ac:dyDescent="0.25">
      <c r="A37" s="4">
        <f>SUBTOTAL(3,$C$1:C37)-1</f>
        <v>36</v>
      </c>
      <c r="B37" s="7">
        <v>1175101672</v>
      </c>
      <c r="C37" s="4" t="str">
        <f>LEFT(L37,MIN(FIND({"区","市","町","村"},L37&amp;"区市町村")))</f>
        <v>埼玉県新座市</v>
      </c>
      <c r="D37" s="4" t="s">
        <v>107</v>
      </c>
      <c r="E37" s="4" t="s">
        <v>16</v>
      </c>
      <c r="F37" s="4" t="s">
        <v>20</v>
      </c>
      <c r="G37" s="10">
        <v>45383</v>
      </c>
      <c r="H37" s="4" t="s">
        <v>146</v>
      </c>
      <c r="I37" s="4" t="s">
        <v>97</v>
      </c>
      <c r="J37" s="18" t="s">
        <v>302</v>
      </c>
      <c r="K37" s="19" t="s">
        <v>267</v>
      </c>
      <c r="L37" s="18" t="s">
        <v>9</v>
      </c>
      <c r="M37" s="18" t="s">
        <v>168</v>
      </c>
      <c r="N37" s="18" t="s">
        <v>9</v>
      </c>
      <c r="O37" s="20">
        <v>43191</v>
      </c>
      <c r="P37" s="20">
        <f t="shared" si="0"/>
        <v>45383</v>
      </c>
      <c r="Q37" s="20">
        <f t="shared" si="1"/>
        <v>47573</v>
      </c>
    </row>
    <row r="38" spans="1:17" x14ac:dyDescent="0.25">
      <c r="A38" s="4">
        <f>SUBTOTAL(3,$C$1:C38)-1</f>
        <v>37</v>
      </c>
      <c r="B38" s="7">
        <v>1175101722</v>
      </c>
      <c r="C38" s="4" t="str">
        <f>LEFT(L38,MIN(FIND({"区","市","町","村"},L38&amp;"区市町村")))</f>
        <v>埼玉県新座市</v>
      </c>
      <c r="D38" s="4" t="s">
        <v>107</v>
      </c>
      <c r="E38" s="4" t="s">
        <v>16</v>
      </c>
      <c r="F38" s="4" t="s">
        <v>20</v>
      </c>
      <c r="G38" s="10">
        <v>45383</v>
      </c>
      <c r="H38" s="4" t="s">
        <v>146</v>
      </c>
      <c r="I38" s="4" t="s">
        <v>97</v>
      </c>
      <c r="J38" s="18" t="s">
        <v>0</v>
      </c>
      <c r="K38" s="19" t="s">
        <v>304</v>
      </c>
      <c r="L38" s="18" t="s">
        <v>130</v>
      </c>
      <c r="M38" s="18" t="s">
        <v>144</v>
      </c>
      <c r="N38" s="18" t="s">
        <v>207</v>
      </c>
      <c r="O38" s="20">
        <v>43191</v>
      </c>
      <c r="P38" s="20">
        <f t="shared" si="0"/>
        <v>45383</v>
      </c>
      <c r="Q38" s="20">
        <f t="shared" si="1"/>
        <v>47573</v>
      </c>
    </row>
    <row r="39" spans="1:17" x14ac:dyDescent="0.25">
      <c r="A39" s="4">
        <f>SUBTOTAL(3,$C$1:C39)-1</f>
        <v>38</v>
      </c>
      <c r="B39" s="7">
        <v>1175101730</v>
      </c>
      <c r="C39" s="4" t="str">
        <f>LEFT(L39,MIN(FIND({"区","市","町","村"},L39&amp;"区市町村")))</f>
        <v>埼玉県新座市</v>
      </c>
      <c r="D39" s="4" t="s">
        <v>107</v>
      </c>
      <c r="E39" s="4" t="s">
        <v>16</v>
      </c>
      <c r="F39" s="4" t="s">
        <v>20</v>
      </c>
      <c r="G39" s="10">
        <v>45383</v>
      </c>
      <c r="H39" s="4" t="s">
        <v>146</v>
      </c>
      <c r="I39" s="4" t="s">
        <v>97</v>
      </c>
      <c r="J39" s="18" t="s">
        <v>398</v>
      </c>
      <c r="K39" s="19" t="s">
        <v>88</v>
      </c>
      <c r="L39" s="18" t="s">
        <v>305</v>
      </c>
      <c r="M39" s="18" t="s">
        <v>306</v>
      </c>
      <c r="N39" s="18" t="s">
        <v>396</v>
      </c>
      <c r="O39" s="20">
        <v>43191</v>
      </c>
      <c r="P39" s="20">
        <f t="shared" si="0"/>
        <v>45383</v>
      </c>
      <c r="Q39" s="20">
        <f t="shared" si="1"/>
        <v>47573</v>
      </c>
    </row>
    <row r="40" spans="1:17" x14ac:dyDescent="0.25">
      <c r="A40" s="4">
        <f>SUBTOTAL(3,$C$1:C40)-1</f>
        <v>39</v>
      </c>
      <c r="B40" s="7">
        <v>1175101755</v>
      </c>
      <c r="C40" s="4" t="str">
        <f>LEFT(L40,MIN(FIND({"区","市","町","村"},L40&amp;"区市町村")))</f>
        <v>埼玉県新座市</v>
      </c>
      <c r="D40" s="4" t="s">
        <v>107</v>
      </c>
      <c r="E40" s="4" t="s">
        <v>16</v>
      </c>
      <c r="F40" s="4" t="s">
        <v>20</v>
      </c>
      <c r="G40" s="10">
        <v>45383</v>
      </c>
      <c r="H40" s="4" t="s">
        <v>146</v>
      </c>
      <c r="I40" s="4" t="s">
        <v>97</v>
      </c>
      <c r="J40" s="18" t="s">
        <v>375</v>
      </c>
      <c r="K40" s="19" t="s">
        <v>279</v>
      </c>
      <c r="L40" s="18" t="s">
        <v>373</v>
      </c>
      <c r="M40" s="18" t="s">
        <v>256</v>
      </c>
      <c r="N40" s="18" t="s">
        <v>374</v>
      </c>
      <c r="O40" s="20">
        <v>43191</v>
      </c>
      <c r="P40" s="20">
        <f t="shared" si="0"/>
        <v>45383</v>
      </c>
      <c r="Q40" s="20">
        <f t="shared" si="1"/>
        <v>47573</v>
      </c>
    </row>
    <row r="41" spans="1:17" x14ac:dyDescent="0.25">
      <c r="A41" s="4">
        <f>SUBTOTAL(3,$C$1:C41)-1</f>
        <v>40</v>
      </c>
      <c r="B41" s="7">
        <v>1175101813</v>
      </c>
      <c r="C41" s="4" t="str">
        <f>LEFT(L41,MIN(FIND({"区","市","町","村"},L41&amp;"区市町村")))</f>
        <v>埼玉県新座市</v>
      </c>
      <c r="D41" s="4" t="s">
        <v>107</v>
      </c>
      <c r="E41" s="4" t="s">
        <v>16</v>
      </c>
      <c r="F41" s="4" t="s">
        <v>20</v>
      </c>
      <c r="G41" s="10">
        <v>45383</v>
      </c>
      <c r="H41" s="4" t="s">
        <v>146</v>
      </c>
      <c r="I41" s="4" t="s">
        <v>97</v>
      </c>
      <c r="J41" s="18" t="s">
        <v>307</v>
      </c>
      <c r="K41" s="19" t="s">
        <v>88</v>
      </c>
      <c r="L41" s="18" t="s">
        <v>308</v>
      </c>
      <c r="M41" s="18" t="s">
        <v>258</v>
      </c>
      <c r="N41" s="18" t="s">
        <v>399</v>
      </c>
      <c r="O41" s="20">
        <v>43191</v>
      </c>
      <c r="P41" s="20">
        <f t="shared" si="0"/>
        <v>45383</v>
      </c>
      <c r="Q41" s="20">
        <f t="shared" si="1"/>
        <v>47573</v>
      </c>
    </row>
    <row r="42" spans="1:17" x14ac:dyDescent="0.25">
      <c r="A42" s="4">
        <f>SUBTOTAL(3,$C$1:C42)-1</f>
        <v>41</v>
      </c>
      <c r="B42" s="7">
        <v>1175101888</v>
      </c>
      <c r="C42" s="4" t="str">
        <f>LEFT(L42,MIN(FIND({"区","市","町","村"},L42&amp;"区市町村")))</f>
        <v>埼玉県新座市</v>
      </c>
      <c r="D42" s="4" t="str">
        <f>LEFT(C42,3)</f>
        <v>埼玉県</v>
      </c>
      <c r="E42" s="4" t="s">
        <v>16</v>
      </c>
      <c r="F42" s="4" t="s">
        <v>20</v>
      </c>
      <c r="G42" s="10">
        <v>45017</v>
      </c>
      <c r="H42" s="4" t="s">
        <v>146</v>
      </c>
      <c r="I42" s="4" t="s">
        <v>97</v>
      </c>
      <c r="J42" s="18" t="s">
        <v>139</v>
      </c>
      <c r="K42" s="19">
        <v>3520011</v>
      </c>
      <c r="L42" s="18" t="s">
        <v>103</v>
      </c>
      <c r="M42" s="18" t="s">
        <v>131</v>
      </c>
      <c r="N42" s="18" t="s">
        <v>417</v>
      </c>
      <c r="O42" s="20">
        <v>42826</v>
      </c>
      <c r="P42" s="20">
        <f t="shared" si="0"/>
        <v>45017</v>
      </c>
      <c r="Q42" s="20">
        <f t="shared" si="1"/>
        <v>47208</v>
      </c>
    </row>
    <row r="43" spans="1:17" x14ac:dyDescent="0.25">
      <c r="A43" s="4">
        <f>SUBTOTAL(3,$C$1:C43)-1</f>
        <v>42</v>
      </c>
      <c r="B43" s="7">
        <v>1175101904</v>
      </c>
      <c r="C43" s="4" t="str">
        <f>LEFT(L43,MIN(FIND({"区","市","町","村"},L43&amp;"区市町村")))</f>
        <v>埼玉県新座市</v>
      </c>
      <c r="D43" s="4" t="str">
        <f>LEFT(C43,3)</f>
        <v>埼玉県</v>
      </c>
      <c r="E43" s="4" t="s">
        <v>16</v>
      </c>
      <c r="F43" s="4" t="s">
        <v>20</v>
      </c>
      <c r="G43" s="10">
        <v>45017</v>
      </c>
      <c r="H43" s="4" t="s">
        <v>146</v>
      </c>
      <c r="I43" s="4" t="s">
        <v>97</v>
      </c>
      <c r="J43" s="18" t="s">
        <v>154</v>
      </c>
      <c r="K43" s="19">
        <v>3520023</v>
      </c>
      <c r="L43" s="18" t="s">
        <v>101</v>
      </c>
      <c r="M43" s="18" t="s">
        <v>147</v>
      </c>
      <c r="N43" s="18" t="s">
        <v>101</v>
      </c>
      <c r="O43" s="20">
        <v>42826</v>
      </c>
      <c r="P43" s="20">
        <f t="shared" si="0"/>
        <v>45017</v>
      </c>
      <c r="Q43" s="20">
        <f t="shared" si="1"/>
        <v>47208</v>
      </c>
    </row>
    <row r="44" spans="1:17" x14ac:dyDescent="0.25">
      <c r="A44" s="4">
        <f>SUBTOTAL(3,$C$1:C44)-1</f>
        <v>43</v>
      </c>
      <c r="B44" s="7">
        <v>1175101995</v>
      </c>
      <c r="C44" s="4" t="str">
        <f>LEFT(L44,MIN(FIND({"区","市","町","村"},L44&amp;"区市町村")))</f>
        <v>埼玉県新座市</v>
      </c>
      <c r="D44" s="4" t="str">
        <f>LEFT(C44,3)</f>
        <v>埼玉県</v>
      </c>
      <c r="E44" s="4" t="s">
        <v>16</v>
      </c>
      <c r="F44" s="4" t="s">
        <v>20</v>
      </c>
      <c r="G44" s="10">
        <v>45139</v>
      </c>
      <c r="H44" s="4" t="s">
        <v>146</v>
      </c>
      <c r="I44" s="4" t="s">
        <v>97</v>
      </c>
      <c r="J44" s="18" t="s">
        <v>55</v>
      </c>
      <c r="K44" s="19">
        <v>3520023</v>
      </c>
      <c r="L44" s="18" t="s">
        <v>218</v>
      </c>
      <c r="M44" s="18" t="s">
        <v>123</v>
      </c>
      <c r="N44" s="18" t="s">
        <v>218</v>
      </c>
      <c r="O44" s="20">
        <v>42948</v>
      </c>
      <c r="P44" s="20">
        <f t="shared" si="0"/>
        <v>45139</v>
      </c>
      <c r="Q44" s="20">
        <f t="shared" si="1"/>
        <v>47330</v>
      </c>
    </row>
    <row r="45" spans="1:17" x14ac:dyDescent="0.25">
      <c r="A45" s="4">
        <f>SUBTOTAL(3,$C$1:C45)-1</f>
        <v>44</v>
      </c>
      <c r="B45" s="7" t="s">
        <v>265</v>
      </c>
      <c r="C45" s="4" t="str">
        <f>LEFT(L45,MIN(FIND({"区","市","町","村"},L45&amp;"区市町村")))</f>
        <v>埼玉県新座市</v>
      </c>
      <c r="D45" s="4" t="s">
        <v>107</v>
      </c>
      <c r="E45" s="4" t="s">
        <v>16</v>
      </c>
      <c r="F45" s="4" t="s">
        <v>20</v>
      </c>
      <c r="G45" s="10">
        <v>45809</v>
      </c>
      <c r="H45" s="4" t="s">
        <v>146</v>
      </c>
      <c r="I45" s="4" t="s">
        <v>97</v>
      </c>
      <c r="J45" s="18" t="s">
        <v>259</v>
      </c>
      <c r="K45" s="19">
        <v>3520024</v>
      </c>
      <c r="L45" s="18" t="s">
        <v>261</v>
      </c>
      <c r="M45" s="18" t="s">
        <v>263</v>
      </c>
      <c r="N45" s="18" t="s">
        <v>229</v>
      </c>
      <c r="O45" s="15" t="s">
        <v>104</v>
      </c>
      <c r="P45" s="15">
        <f t="shared" si="0"/>
        <v>45809</v>
      </c>
      <c r="Q45" s="20">
        <f t="shared" si="1"/>
        <v>47999</v>
      </c>
    </row>
    <row r="46" spans="1:17" x14ac:dyDescent="0.25">
      <c r="A46" s="4">
        <f>SUBTOTAL(3,$C$1:C46)-1</f>
        <v>45</v>
      </c>
      <c r="B46" s="7" t="s">
        <v>173</v>
      </c>
      <c r="C46" s="4" t="str">
        <f>LEFT(L46,MIN(FIND({"区","市","町","村"},L46&amp;"区市町村")))</f>
        <v>埼玉県新座市</v>
      </c>
      <c r="D46" s="4" t="s">
        <v>107</v>
      </c>
      <c r="E46" s="4" t="s">
        <v>16</v>
      </c>
      <c r="F46" s="4" t="s">
        <v>20</v>
      </c>
      <c r="G46" s="10">
        <v>44378</v>
      </c>
      <c r="H46" s="4" t="s">
        <v>146</v>
      </c>
      <c r="I46" s="4" t="s">
        <v>97</v>
      </c>
      <c r="J46" s="18" t="s">
        <v>345</v>
      </c>
      <c r="K46" s="19" t="s">
        <v>238</v>
      </c>
      <c r="L46" s="18" t="s">
        <v>346</v>
      </c>
      <c r="M46" s="18" t="s">
        <v>175</v>
      </c>
      <c r="N46" s="18" t="s">
        <v>337</v>
      </c>
      <c r="O46" s="20">
        <v>44378</v>
      </c>
      <c r="P46" s="20">
        <f t="shared" ref="P46:P61" si="2">G46</f>
        <v>44378</v>
      </c>
      <c r="Q46" s="20">
        <f t="shared" ref="Q46:Q100" si="3">IF(P46=42095,EOMONTH(P46,35),EOMONTH(P46,71))</f>
        <v>46568</v>
      </c>
    </row>
    <row r="47" spans="1:17" x14ac:dyDescent="0.25">
      <c r="A47" s="4">
        <f>SUBTOTAL(3,$C$1:C47)-1</f>
        <v>46</v>
      </c>
      <c r="B47" s="7" t="s">
        <v>424</v>
      </c>
      <c r="C47" s="4" t="str">
        <f>LEFT(L47,MIN(FIND({"区","市","町","村"},L47&amp;"区市町村")))</f>
        <v>埼玉県新座市</v>
      </c>
      <c r="D47" s="4" t="s">
        <v>107</v>
      </c>
      <c r="E47" s="4" t="s">
        <v>16</v>
      </c>
      <c r="F47" s="4" t="s">
        <v>20</v>
      </c>
      <c r="G47" s="10">
        <v>45383</v>
      </c>
      <c r="H47" s="4" t="s">
        <v>146</v>
      </c>
      <c r="I47" s="4" t="s">
        <v>97</v>
      </c>
      <c r="J47" s="18" t="s">
        <v>423</v>
      </c>
      <c r="K47" s="19">
        <v>3520032</v>
      </c>
      <c r="L47" s="18" t="s">
        <v>425</v>
      </c>
      <c r="M47" s="18" t="s">
        <v>306</v>
      </c>
      <c r="N47" s="18" t="s">
        <v>396</v>
      </c>
      <c r="O47" s="20">
        <v>45383</v>
      </c>
      <c r="P47" s="20">
        <f t="shared" si="2"/>
        <v>45383</v>
      </c>
      <c r="Q47" s="20">
        <f t="shared" si="3"/>
        <v>47573</v>
      </c>
    </row>
    <row r="48" spans="1:17" x14ac:dyDescent="0.25">
      <c r="A48" s="4">
        <f>SUBTOTAL(3,$C$1:C48)-1</f>
        <v>47</v>
      </c>
      <c r="B48" s="7" t="s">
        <v>170</v>
      </c>
      <c r="C48" s="4" t="str">
        <f>LEFT(L48,MIN(FIND({"区","市","町","村"},L48&amp;"区市町村")))</f>
        <v>埼玉県新座市</v>
      </c>
      <c r="D48" s="4" t="str">
        <f>LEFT(C48,3)</f>
        <v>埼玉県</v>
      </c>
      <c r="E48" s="4" t="s">
        <v>16</v>
      </c>
      <c r="F48" s="4" t="s">
        <v>20</v>
      </c>
      <c r="G48" s="10">
        <v>45566</v>
      </c>
      <c r="H48" s="4" t="s">
        <v>146</v>
      </c>
      <c r="I48" s="4" t="s">
        <v>97</v>
      </c>
      <c r="J48" s="18" t="s">
        <v>41</v>
      </c>
      <c r="K48" s="19">
        <v>3520021</v>
      </c>
      <c r="L48" s="18" t="s">
        <v>189</v>
      </c>
      <c r="M48" s="18" t="s">
        <v>33</v>
      </c>
      <c r="N48" s="18" t="s">
        <v>228</v>
      </c>
      <c r="O48" s="20">
        <v>43374</v>
      </c>
      <c r="P48" s="20">
        <f t="shared" si="2"/>
        <v>45566</v>
      </c>
      <c r="Q48" s="20">
        <f t="shared" si="3"/>
        <v>47756</v>
      </c>
    </row>
    <row r="49" spans="1:17" x14ac:dyDescent="0.25">
      <c r="A49" s="4">
        <f>SUBTOTAL(3,$C$1:C49)-1</f>
        <v>48</v>
      </c>
      <c r="B49" s="7" t="s">
        <v>90</v>
      </c>
      <c r="C49" s="4" t="str">
        <f>LEFT(L49,MIN(FIND({"区","市","町","村"},L49&amp;"区市町村")))</f>
        <v>埼玉県新座市</v>
      </c>
      <c r="D49" s="4" t="str">
        <f>LEFT(C49,3)</f>
        <v>埼玉県</v>
      </c>
      <c r="E49" s="4" t="s">
        <v>16</v>
      </c>
      <c r="F49" s="4" t="s">
        <v>20</v>
      </c>
      <c r="G49" s="10">
        <v>45413</v>
      </c>
      <c r="H49" s="4" t="s">
        <v>146</v>
      </c>
      <c r="I49" s="4" t="s">
        <v>97</v>
      </c>
      <c r="J49" s="18" t="s">
        <v>233</v>
      </c>
      <c r="K49" s="19">
        <v>3520011</v>
      </c>
      <c r="L49" s="18" t="s">
        <v>234</v>
      </c>
      <c r="M49" s="18" t="s">
        <v>235</v>
      </c>
      <c r="N49" s="18" t="s">
        <v>234</v>
      </c>
      <c r="O49" s="20">
        <v>43221</v>
      </c>
      <c r="P49" s="20">
        <f t="shared" si="2"/>
        <v>45413</v>
      </c>
      <c r="Q49" s="20">
        <f t="shared" si="3"/>
        <v>47603</v>
      </c>
    </row>
    <row r="50" spans="1:17" x14ac:dyDescent="0.25">
      <c r="A50" s="4">
        <f>SUBTOTAL(3,$C$1:C50)-1</f>
        <v>49</v>
      </c>
      <c r="B50" s="7" t="s">
        <v>311</v>
      </c>
      <c r="C50" s="4" t="str">
        <f>LEFT(L50,MIN(FIND({"区","市","町","村"},L50&amp;"区市町村")))</f>
        <v>埼玉県新座市</v>
      </c>
      <c r="D50" s="4" t="s">
        <v>107</v>
      </c>
      <c r="E50" s="4" t="s">
        <v>16</v>
      </c>
      <c r="F50" s="4" t="s">
        <v>20</v>
      </c>
      <c r="G50" s="10">
        <v>44682</v>
      </c>
      <c r="H50" s="4" t="s">
        <v>146</v>
      </c>
      <c r="I50" s="4" t="s">
        <v>97</v>
      </c>
      <c r="J50" s="18" t="s">
        <v>350</v>
      </c>
      <c r="K50" s="19">
        <v>3520014</v>
      </c>
      <c r="L50" s="18" t="s">
        <v>351</v>
      </c>
      <c r="M50" s="18" t="s">
        <v>258</v>
      </c>
      <c r="N50" s="18" t="s">
        <v>400</v>
      </c>
      <c r="O50" s="20">
        <v>44682</v>
      </c>
      <c r="P50" s="20">
        <f t="shared" si="2"/>
        <v>44682</v>
      </c>
      <c r="Q50" s="20">
        <f t="shared" si="3"/>
        <v>46873</v>
      </c>
    </row>
    <row r="51" spans="1:17" x14ac:dyDescent="0.25">
      <c r="A51" s="4">
        <f>SUBTOTAL(3,$C$1:C51)-1</f>
        <v>50</v>
      </c>
      <c r="B51" s="7" t="s">
        <v>449</v>
      </c>
      <c r="C51" s="4" t="str">
        <f>LEFT(L51,MIN(FIND({"区","市","町","村"},L51&amp;"区市町村")))</f>
        <v>埼玉県新座市</v>
      </c>
      <c r="D51" s="4" t="s">
        <v>107</v>
      </c>
      <c r="E51" s="4" t="s">
        <v>16</v>
      </c>
      <c r="F51" s="4" t="s">
        <v>20</v>
      </c>
      <c r="G51" s="10">
        <v>45931</v>
      </c>
      <c r="H51" s="4" t="s">
        <v>146</v>
      </c>
      <c r="I51" s="4" t="s">
        <v>97</v>
      </c>
      <c r="J51" s="18" t="s">
        <v>429</v>
      </c>
      <c r="K51" s="19">
        <v>3520014</v>
      </c>
      <c r="L51" s="18" t="s">
        <v>427</v>
      </c>
      <c r="M51" s="18" t="s">
        <v>448</v>
      </c>
      <c r="N51" s="18" t="s">
        <v>428</v>
      </c>
      <c r="O51" s="20">
        <v>45931</v>
      </c>
      <c r="P51" s="20">
        <f t="shared" si="2"/>
        <v>45931</v>
      </c>
      <c r="Q51" s="20">
        <f t="shared" ref="Q51" si="4">IF(P51=42095,EOMONTH(P51,35),EOMONTH(P51,71))</f>
        <v>48121</v>
      </c>
    </row>
    <row r="52" spans="1:17" x14ac:dyDescent="0.25">
      <c r="A52" s="4">
        <f>SUBTOTAL(3,$C$1:C52)-1</f>
        <v>51</v>
      </c>
      <c r="B52" s="7" t="s">
        <v>454</v>
      </c>
      <c r="C52" s="4" t="str">
        <f>LEFT(L52,MIN(FIND({"区","市","町","村"},L52&amp;"区市町村")))</f>
        <v>埼玉県新座市</v>
      </c>
      <c r="D52" s="4" t="s">
        <v>107</v>
      </c>
      <c r="E52" s="4" t="s">
        <v>16</v>
      </c>
      <c r="F52" s="4" t="s">
        <v>20</v>
      </c>
      <c r="G52" s="10">
        <v>45962</v>
      </c>
      <c r="H52" s="4" t="s">
        <v>146</v>
      </c>
      <c r="I52" s="4" t="s">
        <v>97</v>
      </c>
      <c r="J52" s="18" t="s">
        <v>455</v>
      </c>
      <c r="K52" s="19">
        <v>3520035</v>
      </c>
      <c r="L52" s="18" t="s">
        <v>464</v>
      </c>
      <c r="M52" s="18" t="s">
        <v>456</v>
      </c>
      <c r="N52" s="18" t="s">
        <v>457</v>
      </c>
      <c r="O52" s="20">
        <v>45962</v>
      </c>
      <c r="P52" s="20">
        <f t="shared" ref="P52" si="5">G52</f>
        <v>45962</v>
      </c>
      <c r="Q52" s="20">
        <f t="shared" ref="Q52" si="6">IF(P52=42095,EOMONTH(P52,35),EOMONTH(P52,71))</f>
        <v>48152</v>
      </c>
    </row>
    <row r="53" spans="1:17" x14ac:dyDescent="0.25">
      <c r="A53" s="4">
        <f>SUBTOTAL(3,$C$1:C53)-1</f>
        <v>52</v>
      </c>
      <c r="B53" s="7" t="s">
        <v>246</v>
      </c>
      <c r="C53" s="4" t="str">
        <f>LEFT(L53,MIN(FIND({"区","市","町","村"},L53&amp;"区市町村")))</f>
        <v>埼玉県新座市</v>
      </c>
      <c r="D53" s="4" t="s">
        <v>240</v>
      </c>
      <c r="E53" s="4" t="s">
        <v>94</v>
      </c>
      <c r="F53" s="4" t="s">
        <v>20</v>
      </c>
      <c r="G53" s="10">
        <v>45383</v>
      </c>
      <c r="H53" s="4" t="s">
        <v>205</v>
      </c>
      <c r="I53" s="4" t="s">
        <v>225</v>
      </c>
      <c r="J53" s="13" t="s">
        <v>75</v>
      </c>
      <c r="K53" s="19">
        <v>3520002</v>
      </c>
      <c r="L53" s="18" t="s">
        <v>122</v>
      </c>
      <c r="M53" s="18" t="s">
        <v>248</v>
      </c>
      <c r="N53" s="18" t="s">
        <v>85</v>
      </c>
      <c r="O53" s="20">
        <v>43405</v>
      </c>
      <c r="P53" s="20">
        <f>G53</f>
        <v>45383</v>
      </c>
      <c r="Q53" s="20">
        <f>IF(P53=42095,EOMONTH(P53,35),EOMONTH(P53,71))</f>
        <v>47573</v>
      </c>
    </row>
    <row r="54" spans="1:17" x14ac:dyDescent="0.25">
      <c r="A54" s="4">
        <f>SUBTOTAL(3,$C$1:C54)-1</f>
        <v>53</v>
      </c>
      <c r="B54" s="7">
        <v>1175101722</v>
      </c>
      <c r="C54" s="4" t="str">
        <f>LEFT(L54,MIN(FIND({"区","市","町","村"},L54&amp;"区市町村")))</f>
        <v>埼玉県新座市</v>
      </c>
      <c r="D54" s="4" t="str">
        <f>LEFT(C54,3)</f>
        <v>埼玉県</v>
      </c>
      <c r="E54" s="4" t="s">
        <v>16</v>
      </c>
      <c r="F54" s="4" t="s">
        <v>20</v>
      </c>
      <c r="G54" s="10">
        <v>45017</v>
      </c>
      <c r="H54" s="4" t="s">
        <v>205</v>
      </c>
      <c r="I54" s="4" t="s">
        <v>117</v>
      </c>
      <c r="J54" s="18" t="s">
        <v>0</v>
      </c>
      <c r="K54" s="19">
        <v>3520035</v>
      </c>
      <c r="L54" s="18" t="s">
        <v>130</v>
      </c>
      <c r="M54" s="18" t="s">
        <v>144</v>
      </c>
      <c r="N54" s="18" t="s">
        <v>135</v>
      </c>
      <c r="O54" s="20">
        <v>42826</v>
      </c>
      <c r="P54" s="20">
        <f t="shared" si="2"/>
        <v>45017</v>
      </c>
      <c r="Q54" s="20">
        <f t="shared" si="3"/>
        <v>47208</v>
      </c>
    </row>
    <row r="55" spans="1:17" s="32" customFormat="1" x14ac:dyDescent="0.25">
      <c r="A55" s="4">
        <f>SUBTOTAL(3,$C$1:C55)-1</f>
        <v>54</v>
      </c>
      <c r="B55" s="16" t="s">
        <v>24</v>
      </c>
      <c r="C55" s="24" t="str">
        <f>LEFT(L55,MIN(FIND({"区","市","町","村"},L55&amp;"区市町村")))</f>
        <v>埼玉県朝霞市</v>
      </c>
      <c r="D55" s="24" t="s">
        <v>107</v>
      </c>
      <c r="E55" s="24" t="s">
        <v>176</v>
      </c>
      <c r="F55" s="24"/>
      <c r="G55" s="26">
        <v>45748</v>
      </c>
      <c r="H55" s="24" t="s">
        <v>215</v>
      </c>
      <c r="I55" s="24" t="s">
        <v>13</v>
      </c>
      <c r="J55" s="27" t="s">
        <v>42</v>
      </c>
      <c r="K55" s="28" t="s">
        <v>310</v>
      </c>
      <c r="L55" s="27" t="s">
        <v>312</v>
      </c>
      <c r="M55" s="27" t="s">
        <v>239</v>
      </c>
      <c r="N55" s="27" t="s">
        <v>266</v>
      </c>
      <c r="O55" s="29">
        <v>43556</v>
      </c>
      <c r="P55" s="29">
        <f t="shared" si="2"/>
        <v>45748</v>
      </c>
      <c r="Q55" s="29">
        <f t="shared" si="3"/>
        <v>47938</v>
      </c>
    </row>
    <row r="56" spans="1:17" x14ac:dyDescent="0.25">
      <c r="A56" s="4">
        <f>SUBTOTAL(3,$C$1:C56)-1</f>
        <v>55</v>
      </c>
      <c r="B56" s="7">
        <v>1172100883</v>
      </c>
      <c r="C56" s="4" t="str">
        <f>LEFT(L56,MIN(FIND({"区","市","町","村"},L56&amp;"区市町村")))</f>
        <v>埼玉県朝霞市</v>
      </c>
      <c r="D56" s="4" t="s">
        <v>107</v>
      </c>
      <c r="E56" s="4" t="s">
        <v>176</v>
      </c>
      <c r="F56" s="4"/>
      <c r="G56" s="10">
        <v>45383</v>
      </c>
      <c r="H56" s="4" t="s">
        <v>215</v>
      </c>
      <c r="I56" s="4" t="s">
        <v>13</v>
      </c>
      <c r="J56" s="18" t="s">
        <v>401</v>
      </c>
      <c r="K56" s="19" t="s">
        <v>124</v>
      </c>
      <c r="L56" s="18" t="s">
        <v>418</v>
      </c>
      <c r="M56" s="18" t="s">
        <v>401</v>
      </c>
      <c r="N56" s="18" t="s">
        <v>418</v>
      </c>
      <c r="O56" s="20">
        <v>43191</v>
      </c>
      <c r="P56" s="20">
        <f t="shared" si="2"/>
        <v>45383</v>
      </c>
      <c r="Q56" s="20">
        <f t="shared" si="3"/>
        <v>47573</v>
      </c>
    </row>
    <row r="57" spans="1:17" x14ac:dyDescent="0.25">
      <c r="A57" s="4">
        <f>SUBTOTAL(3,$C$1:C57)-1</f>
        <v>56</v>
      </c>
      <c r="B57" s="7">
        <v>1172100982</v>
      </c>
      <c r="C57" s="4" t="str">
        <f>LEFT(L57,MIN(FIND({"区","市","町","村"},L57&amp;"区市町村")))</f>
        <v>埼玉県朝霞市</v>
      </c>
      <c r="D57" s="4" t="s">
        <v>107</v>
      </c>
      <c r="E57" s="4" t="s">
        <v>176</v>
      </c>
      <c r="F57" s="4"/>
      <c r="G57" s="10">
        <v>45383</v>
      </c>
      <c r="H57" s="4" t="s">
        <v>215</v>
      </c>
      <c r="I57" s="4" t="s">
        <v>13</v>
      </c>
      <c r="J57" s="18" t="s">
        <v>314</v>
      </c>
      <c r="K57" s="19" t="s">
        <v>315</v>
      </c>
      <c r="L57" s="18" t="s">
        <v>402</v>
      </c>
      <c r="M57" s="18" t="s">
        <v>317</v>
      </c>
      <c r="N57" s="18" t="s">
        <v>402</v>
      </c>
      <c r="O57" s="20">
        <v>43191</v>
      </c>
      <c r="P57" s="20">
        <f t="shared" si="2"/>
        <v>45383</v>
      </c>
      <c r="Q57" s="20">
        <f t="shared" si="3"/>
        <v>47573</v>
      </c>
    </row>
    <row r="58" spans="1:17" x14ac:dyDescent="0.25">
      <c r="A58" s="4">
        <f>SUBTOTAL(3,$C$1:C58)-1</f>
        <v>57</v>
      </c>
      <c r="B58" s="7" t="s">
        <v>118</v>
      </c>
      <c r="C58" s="4" t="str">
        <f>LEFT(L58,MIN(FIND({"区","市","町","村"},L58&amp;"区市町村")))</f>
        <v>埼玉県朝霞市</v>
      </c>
      <c r="D58" s="4" t="s">
        <v>107</v>
      </c>
      <c r="E58" s="4" t="s">
        <v>176</v>
      </c>
      <c r="F58" s="4"/>
      <c r="G58" s="10">
        <v>45474</v>
      </c>
      <c r="H58" s="4" t="s">
        <v>215</v>
      </c>
      <c r="I58" s="4" t="s">
        <v>13</v>
      </c>
      <c r="J58" s="18" t="s">
        <v>11</v>
      </c>
      <c r="K58" s="19" t="s">
        <v>124</v>
      </c>
      <c r="L58" s="18" t="s">
        <v>318</v>
      </c>
      <c r="M58" s="18" t="s">
        <v>237</v>
      </c>
      <c r="N58" s="18" t="s">
        <v>236</v>
      </c>
      <c r="O58" s="20">
        <v>43282</v>
      </c>
      <c r="P58" s="14">
        <f>G58</f>
        <v>45474</v>
      </c>
      <c r="Q58" s="20">
        <f>IF(P58=42095,EOMONTH(P58,35),EOMONTH(P58,71))</f>
        <v>47664</v>
      </c>
    </row>
    <row r="59" spans="1:17" x14ac:dyDescent="0.25">
      <c r="A59" s="4">
        <f>SUBTOTAL(3,$C$1:C59)-1</f>
        <v>58</v>
      </c>
      <c r="B59" s="7" t="s">
        <v>339</v>
      </c>
      <c r="C59" s="4" t="str">
        <f>LEFT(L59,MIN(FIND({"区","市","町","村"},L59&amp;"区市町村")))</f>
        <v>埼玉県朝霞市</v>
      </c>
      <c r="D59" s="4" t="s">
        <v>107</v>
      </c>
      <c r="E59" s="4" t="s">
        <v>176</v>
      </c>
      <c r="F59" s="4"/>
      <c r="G59" s="10">
        <v>44075</v>
      </c>
      <c r="H59" s="4" t="s">
        <v>215</v>
      </c>
      <c r="I59" s="4" t="s">
        <v>13</v>
      </c>
      <c r="J59" s="18" t="s">
        <v>338</v>
      </c>
      <c r="K59" s="19">
        <v>3510011</v>
      </c>
      <c r="L59" s="18" t="s">
        <v>132</v>
      </c>
      <c r="M59" s="18" t="s">
        <v>323</v>
      </c>
      <c r="N59" s="18" t="s">
        <v>28</v>
      </c>
      <c r="O59" s="20">
        <v>44075</v>
      </c>
      <c r="P59" s="20">
        <f t="shared" si="2"/>
        <v>44075</v>
      </c>
      <c r="Q59" s="20">
        <f t="shared" si="3"/>
        <v>46265</v>
      </c>
    </row>
    <row r="60" spans="1:17" x14ac:dyDescent="0.25">
      <c r="A60" s="4">
        <f>SUBTOTAL(3,$C$1:C60)-1</f>
        <v>59</v>
      </c>
      <c r="B60" s="7" t="s">
        <v>27</v>
      </c>
      <c r="C60" s="4" t="str">
        <f>LEFT(L60,MIN(FIND({"区","市","町","村"},L60&amp;"区市町村")))</f>
        <v>埼玉県和光市</v>
      </c>
      <c r="D60" s="4" t="str">
        <f>LEFT(C60,3)</f>
        <v>埼玉県</v>
      </c>
      <c r="E60" s="4" t="s">
        <v>347</v>
      </c>
      <c r="F60" s="4"/>
      <c r="G60" s="10">
        <v>44409</v>
      </c>
      <c r="H60" s="4" t="s">
        <v>215</v>
      </c>
      <c r="I60" s="4" t="s">
        <v>13</v>
      </c>
      <c r="J60" s="18" t="s">
        <v>110</v>
      </c>
      <c r="K60" s="19">
        <v>3510104</v>
      </c>
      <c r="L60" s="18" t="s">
        <v>182</v>
      </c>
      <c r="M60" s="18" t="s">
        <v>158</v>
      </c>
      <c r="N60" s="18" t="s">
        <v>187</v>
      </c>
      <c r="O60" s="20">
        <v>44409</v>
      </c>
      <c r="P60" s="20">
        <f t="shared" si="2"/>
        <v>44409</v>
      </c>
      <c r="Q60" s="20">
        <f t="shared" si="3"/>
        <v>46599</v>
      </c>
    </row>
    <row r="61" spans="1:17" x14ac:dyDescent="0.25">
      <c r="A61" s="4">
        <f>SUBTOTAL(3,$C$1:C61)-1</f>
        <v>60</v>
      </c>
      <c r="B61" s="7" t="s">
        <v>352</v>
      </c>
      <c r="C61" s="4" t="str">
        <f>LEFT(L61,MIN(FIND({"区","市","町","村"},L61&amp;"区市町村")))</f>
        <v>埼玉県富士見市</v>
      </c>
      <c r="D61" s="4" t="s">
        <v>240</v>
      </c>
      <c r="E61" s="4" t="s">
        <v>241</v>
      </c>
      <c r="F61" s="4"/>
      <c r="G61" s="10">
        <v>44805</v>
      </c>
      <c r="H61" s="4" t="s">
        <v>215</v>
      </c>
      <c r="I61" s="4" t="s">
        <v>13</v>
      </c>
      <c r="J61" s="18" t="s">
        <v>353</v>
      </c>
      <c r="K61" s="19">
        <v>3540013</v>
      </c>
      <c r="L61" s="18" t="s">
        <v>313</v>
      </c>
      <c r="M61" s="18" t="s">
        <v>354</v>
      </c>
      <c r="N61" s="18" t="s">
        <v>313</v>
      </c>
      <c r="O61" s="20">
        <v>44805</v>
      </c>
      <c r="P61" s="20">
        <f t="shared" si="2"/>
        <v>44805</v>
      </c>
      <c r="Q61" s="20">
        <f t="shared" si="3"/>
        <v>46996</v>
      </c>
    </row>
    <row r="62" spans="1:17" x14ac:dyDescent="0.25">
      <c r="A62" s="4">
        <f>SUBTOTAL(3,$C$1:C62)-1</f>
        <v>61</v>
      </c>
      <c r="B62" s="7" t="s">
        <v>245</v>
      </c>
      <c r="C62" s="4" t="str">
        <f>LEFT(L62,MIN(FIND({"区","市","町","村"},L62&amp;"区市町村")))</f>
        <v>東京都練馬区</v>
      </c>
      <c r="D62" s="4" t="s">
        <v>321</v>
      </c>
      <c r="E62" s="4" t="s">
        <v>106</v>
      </c>
      <c r="F62" s="4"/>
      <c r="G62" s="10">
        <v>44105</v>
      </c>
      <c r="H62" s="4" t="s">
        <v>215</v>
      </c>
      <c r="I62" s="4" t="s">
        <v>13</v>
      </c>
      <c r="J62" s="18" t="s">
        <v>193</v>
      </c>
      <c r="K62" s="19">
        <v>1780064</v>
      </c>
      <c r="L62" s="18" t="s">
        <v>252</v>
      </c>
      <c r="M62" s="18" t="s">
        <v>19</v>
      </c>
      <c r="N62" s="18" t="s">
        <v>344</v>
      </c>
      <c r="O62" s="20">
        <v>43525</v>
      </c>
      <c r="P62" s="20">
        <f t="shared" ref="P62:P100" si="7">G62</f>
        <v>44105</v>
      </c>
      <c r="Q62" s="20">
        <f t="shared" si="3"/>
        <v>46295</v>
      </c>
    </row>
    <row r="63" spans="1:17" x14ac:dyDescent="0.25">
      <c r="A63" s="4">
        <f>SUBTOTAL(3,$C$1:C63)-1</f>
        <v>62</v>
      </c>
      <c r="B63" s="7">
        <v>1372001386</v>
      </c>
      <c r="C63" s="4" t="str">
        <f>LEFT(L63,MIN(FIND({"区","市","町","村"},L63&amp;"区市町村")))</f>
        <v>東京都練馬区</v>
      </c>
      <c r="D63" s="4" t="s">
        <v>321</v>
      </c>
      <c r="E63" s="4" t="s">
        <v>270</v>
      </c>
      <c r="F63" s="4"/>
      <c r="G63" s="10">
        <v>45383</v>
      </c>
      <c r="H63" s="4" t="s">
        <v>215</v>
      </c>
      <c r="I63" s="4" t="s">
        <v>13</v>
      </c>
      <c r="J63" s="18" t="s">
        <v>204</v>
      </c>
      <c r="K63" s="19">
        <v>1780061</v>
      </c>
      <c r="L63" s="18" t="s">
        <v>404</v>
      </c>
      <c r="M63" s="18" t="s">
        <v>403</v>
      </c>
      <c r="N63" s="18" t="s">
        <v>209</v>
      </c>
      <c r="O63" s="20">
        <v>43191</v>
      </c>
      <c r="P63" s="20">
        <f t="shared" si="7"/>
        <v>45383</v>
      </c>
      <c r="Q63" s="20">
        <f t="shared" si="3"/>
        <v>47573</v>
      </c>
    </row>
    <row r="64" spans="1:17" x14ac:dyDescent="0.25">
      <c r="A64" s="4">
        <f>SUBTOTAL(3,$C$1:C64)-1</f>
        <v>63</v>
      </c>
      <c r="B64" s="16" t="s">
        <v>155</v>
      </c>
      <c r="C64" s="4" t="str">
        <f>LEFT(L64,MIN(FIND({"区","市","町","村"},L64&amp;"区市町村")))</f>
        <v>東京都練馬区</v>
      </c>
      <c r="D64" s="4" t="str">
        <f>LEFT(C64,3)</f>
        <v>東京都</v>
      </c>
      <c r="E64" s="4" t="s">
        <v>270</v>
      </c>
      <c r="F64" s="4"/>
      <c r="G64" s="26">
        <v>45627</v>
      </c>
      <c r="H64" s="4" t="s">
        <v>215</v>
      </c>
      <c r="I64" s="4" t="s">
        <v>13</v>
      </c>
      <c r="J64" s="27" t="s">
        <v>250</v>
      </c>
      <c r="K64" s="28">
        <v>1780065</v>
      </c>
      <c r="L64" s="27" t="s">
        <v>226</v>
      </c>
      <c r="M64" s="27" t="s">
        <v>250</v>
      </c>
      <c r="N64" s="27" t="s">
        <v>59</v>
      </c>
      <c r="O64" s="29">
        <v>43435</v>
      </c>
      <c r="P64" s="29">
        <f t="shared" si="7"/>
        <v>45627</v>
      </c>
      <c r="Q64" s="29">
        <f t="shared" si="3"/>
        <v>47817</v>
      </c>
    </row>
    <row r="65" spans="1:17" x14ac:dyDescent="0.25">
      <c r="A65" s="24">
        <f>SUBTOTAL(3,$C$1:C65)-1</f>
        <v>64</v>
      </c>
      <c r="B65" s="25">
        <v>1374701199</v>
      </c>
      <c r="C65" s="24" t="str">
        <f>LEFT(L65,MIN(FIND({"区","市","町","村"},L65&amp;"区市町村")))</f>
        <v>東京都清瀬市</v>
      </c>
      <c r="D65" s="24" t="s">
        <v>321</v>
      </c>
      <c r="E65" s="24" t="s">
        <v>150</v>
      </c>
      <c r="F65" s="24"/>
      <c r="G65" s="26">
        <v>45383</v>
      </c>
      <c r="H65" s="24" t="s">
        <v>215</v>
      </c>
      <c r="I65" s="24" t="s">
        <v>13</v>
      </c>
      <c r="J65" s="27" t="s">
        <v>121</v>
      </c>
      <c r="K65" s="28">
        <v>2040002</v>
      </c>
      <c r="L65" s="27" t="s">
        <v>127</v>
      </c>
      <c r="M65" s="27" t="s">
        <v>116</v>
      </c>
      <c r="N65" s="27" t="s">
        <v>140</v>
      </c>
      <c r="O65" s="29">
        <v>43191</v>
      </c>
      <c r="P65" s="29">
        <f t="shared" si="7"/>
        <v>45383</v>
      </c>
      <c r="Q65" s="29">
        <f t="shared" si="3"/>
        <v>47573</v>
      </c>
    </row>
    <row r="66" spans="1:17" x14ac:dyDescent="0.25">
      <c r="A66" s="24">
        <f>SUBTOTAL(3,$C$1:C66)-1</f>
        <v>65</v>
      </c>
      <c r="B66" s="25">
        <v>1374801403</v>
      </c>
      <c r="C66" s="24" t="str">
        <f>LEFT(L66,MIN(FIND({"区","市","町","村"},L66&amp;"区市町村")))</f>
        <v>東京都東久留米市</v>
      </c>
      <c r="D66" s="24" t="s">
        <v>321</v>
      </c>
      <c r="E66" s="24" t="s">
        <v>324</v>
      </c>
      <c r="F66" s="24"/>
      <c r="G66" s="26">
        <v>45383</v>
      </c>
      <c r="H66" s="24" t="s">
        <v>215</v>
      </c>
      <c r="I66" s="24" t="s">
        <v>13</v>
      </c>
      <c r="J66" s="30" t="s">
        <v>112</v>
      </c>
      <c r="K66" s="28">
        <v>2030032</v>
      </c>
      <c r="L66" s="27" t="s">
        <v>86</v>
      </c>
      <c r="M66" s="27" t="s">
        <v>26</v>
      </c>
      <c r="N66" s="27" t="s">
        <v>206</v>
      </c>
      <c r="O66" s="29">
        <v>43191</v>
      </c>
      <c r="P66" s="29">
        <f t="shared" si="7"/>
        <v>45383</v>
      </c>
      <c r="Q66" s="29">
        <f t="shared" si="3"/>
        <v>47573</v>
      </c>
    </row>
    <row r="67" spans="1:17" x14ac:dyDescent="0.25">
      <c r="A67" s="24">
        <f>SUBTOTAL(3,$C$1:C67)-1</f>
        <v>66</v>
      </c>
      <c r="B67" s="25" t="s">
        <v>319</v>
      </c>
      <c r="C67" s="24" t="str">
        <f>LEFT(L67,MIN(FIND({"区","市","町","村"},L67&amp;"区市町村")))</f>
        <v>東京都東久留米市</v>
      </c>
      <c r="D67" s="24" t="s">
        <v>321</v>
      </c>
      <c r="E67" s="24" t="s">
        <v>324</v>
      </c>
      <c r="F67" s="24"/>
      <c r="G67" s="26">
        <v>44105</v>
      </c>
      <c r="H67" s="24" t="s">
        <v>215</v>
      </c>
      <c r="I67" s="24" t="s">
        <v>13</v>
      </c>
      <c r="J67" s="30" t="s">
        <v>322</v>
      </c>
      <c r="K67" s="28">
        <v>2030014</v>
      </c>
      <c r="L67" s="27" t="s">
        <v>247</v>
      </c>
      <c r="M67" s="27" t="s">
        <v>340</v>
      </c>
      <c r="N67" s="27" t="s">
        <v>341</v>
      </c>
      <c r="O67" s="29">
        <v>44105</v>
      </c>
      <c r="P67" s="29">
        <f t="shared" si="7"/>
        <v>44105</v>
      </c>
      <c r="Q67" s="29">
        <f t="shared" si="3"/>
        <v>46295</v>
      </c>
    </row>
    <row r="68" spans="1:17" x14ac:dyDescent="0.25">
      <c r="A68" s="24">
        <f>SUBTOTAL(3,$C$1:C68)-1</f>
        <v>67</v>
      </c>
      <c r="B68" s="25" t="s">
        <v>202</v>
      </c>
      <c r="C68" s="24" t="str">
        <f>LEFT(L68,MIN(FIND({"区","市","町","村"},L68&amp;"区市町村")))</f>
        <v>東京都東西東京市</v>
      </c>
      <c r="D68" s="24" t="str">
        <f>LEFT(C68,3)</f>
        <v>東京都</v>
      </c>
      <c r="E68" s="24" t="s">
        <v>342</v>
      </c>
      <c r="F68" s="24"/>
      <c r="G68" s="26">
        <v>44105</v>
      </c>
      <c r="H68" s="24" t="s">
        <v>215</v>
      </c>
      <c r="I68" s="24" t="s">
        <v>13</v>
      </c>
      <c r="J68" s="27" t="s">
        <v>184</v>
      </c>
      <c r="K68" s="28">
        <v>2020002</v>
      </c>
      <c r="L68" s="27" t="s">
        <v>224</v>
      </c>
      <c r="M68" s="27" t="s">
        <v>343</v>
      </c>
      <c r="N68" s="27" t="s">
        <v>309</v>
      </c>
      <c r="O68" s="29">
        <v>44105</v>
      </c>
      <c r="P68" s="29">
        <f t="shared" si="7"/>
        <v>44105</v>
      </c>
      <c r="Q68" s="29">
        <f t="shared" si="3"/>
        <v>46295</v>
      </c>
    </row>
    <row r="69" spans="1:17" s="17" customFormat="1" x14ac:dyDescent="0.25">
      <c r="A69" s="24">
        <f>SUBTOTAL(3,$C$1:C69)-1</f>
        <v>68</v>
      </c>
      <c r="B69" s="31" t="s">
        <v>370</v>
      </c>
      <c r="C69" s="24" t="str">
        <f>LEFT(L69,MIN(FIND({"区","市","町","村"},L69&amp;"区市町村")))</f>
        <v>埼玉県志木市</v>
      </c>
      <c r="D69" s="24" t="str">
        <f>LEFT(C69,3)</f>
        <v>埼玉県</v>
      </c>
      <c r="E69" s="24" t="s">
        <v>242</v>
      </c>
      <c r="F69" s="24"/>
      <c r="G69" s="26">
        <v>45200</v>
      </c>
      <c r="H69" s="24" t="s">
        <v>216</v>
      </c>
      <c r="I69" s="24" t="s">
        <v>198</v>
      </c>
      <c r="J69" s="27" t="s">
        <v>366</v>
      </c>
      <c r="K69" s="28">
        <v>3530003</v>
      </c>
      <c r="L69" s="27" t="s">
        <v>367</v>
      </c>
      <c r="M69" s="27" t="s">
        <v>368</v>
      </c>
      <c r="N69" s="27" t="s">
        <v>369</v>
      </c>
      <c r="O69" s="29">
        <v>45200</v>
      </c>
      <c r="P69" s="29">
        <f t="shared" si="7"/>
        <v>45200</v>
      </c>
      <c r="Q69" s="29">
        <f t="shared" si="3"/>
        <v>47391</v>
      </c>
    </row>
    <row r="70" spans="1:17" x14ac:dyDescent="0.25">
      <c r="A70" s="4">
        <f>SUBTOTAL(3,$C$1:C70)-1</f>
        <v>69</v>
      </c>
      <c r="B70" s="16" t="s">
        <v>155</v>
      </c>
      <c r="C70" s="4" t="str">
        <f>LEFT(L70,MIN(FIND({"区","市","町","村"},L70&amp;"区市町村")))</f>
        <v>東京都練馬区</v>
      </c>
      <c r="D70" s="4" t="str">
        <f>LEFT(C70,3)</f>
        <v>東京都</v>
      </c>
      <c r="E70" s="4" t="s">
        <v>106</v>
      </c>
      <c r="F70" s="4"/>
      <c r="G70" s="26">
        <v>45627</v>
      </c>
      <c r="H70" s="4" t="s">
        <v>216</v>
      </c>
      <c r="I70" s="4" t="s">
        <v>198</v>
      </c>
      <c r="J70" s="27" t="s">
        <v>250</v>
      </c>
      <c r="K70" s="28">
        <v>1780065</v>
      </c>
      <c r="L70" s="27" t="s">
        <v>226</v>
      </c>
      <c r="M70" s="27" t="s">
        <v>250</v>
      </c>
      <c r="N70" s="27" t="s">
        <v>59</v>
      </c>
      <c r="O70" s="29">
        <v>43435</v>
      </c>
      <c r="P70" s="29">
        <f t="shared" si="7"/>
        <v>45627</v>
      </c>
      <c r="Q70" s="29">
        <f t="shared" si="3"/>
        <v>47817</v>
      </c>
    </row>
    <row r="71" spans="1:17" x14ac:dyDescent="0.25">
      <c r="A71" s="4">
        <f>SUBTOTAL(3,$C$1:C71)-1</f>
        <v>70</v>
      </c>
      <c r="B71" s="7">
        <v>1172100453</v>
      </c>
      <c r="C71" s="4" t="str">
        <f>LEFT(L71,MIN(FIND({"区","市","町","村"},L71&amp;"区市町村")))</f>
        <v>埼玉県朝霞市</v>
      </c>
      <c r="D71" s="4" t="s">
        <v>107</v>
      </c>
      <c r="E71" s="4" t="s">
        <v>176</v>
      </c>
      <c r="F71" s="4"/>
      <c r="G71" s="10">
        <v>45383</v>
      </c>
      <c r="H71" s="4" t="s">
        <v>146</v>
      </c>
      <c r="I71" s="4" t="s">
        <v>97</v>
      </c>
      <c r="J71" s="18" t="s">
        <v>232</v>
      </c>
      <c r="K71" s="19" t="s">
        <v>303</v>
      </c>
      <c r="L71" s="18" t="s">
        <v>290</v>
      </c>
      <c r="M71" s="18" t="s">
        <v>51</v>
      </c>
      <c r="N71" s="18" t="s">
        <v>290</v>
      </c>
      <c r="O71" s="20">
        <v>43191</v>
      </c>
      <c r="P71" s="20">
        <f t="shared" si="7"/>
        <v>45383</v>
      </c>
      <c r="Q71" s="20">
        <f t="shared" si="3"/>
        <v>47573</v>
      </c>
    </row>
    <row r="72" spans="1:17" x14ac:dyDescent="0.25">
      <c r="A72" s="4">
        <f>SUBTOTAL(3,$C$1:C72)-1</f>
        <v>71</v>
      </c>
      <c r="B72" s="7">
        <v>1172100594</v>
      </c>
      <c r="C72" s="4" t="str">
        <f>LEFT(L72,MIN(FIND({"区","市","町","村"},L72&amp;"区市町村")))</f>
        <v>埼玉県朝霞市</v>
      </c>
      <c r="D72" s="4" t="s">
        <v>107</v>
      </c>
      <c r="E72" s="4" t="s">
        <v>176</v>
      </c>
      <c r="F72" s="4"/>
      <c r="G72" s="10">
        <v>45383</v>
      </c>
      <c r="H72" s="4" t="s">
        <v>146</v>
      </c>
      <c r="I72" s="4" t="s">
        <v>97</v>
      </c>
      <c r="J72" s="18" t="s">
        <v>325</v>
      </c>
      <c r="K72" s="19" t="s">
        <v>303</v>
      </c>
      <c r="L72" s="18" t="s">
        <v>290</v>
      </c>
      <c r="M72" s="18" t="s">
        <v>51</v>
      </c>
      <c r="N72" s="18" t="s">
        <v>290</v>
      </c>
      <c r="O72" s="20">
        <v>43191</v>
      </c>
      <c r="P72" s="20">
        <f t="shared" si="7"/>
        <v>45383</v>
      </c>
      <c r="Q72" s="20">
        <f t="shared" si="3"/>
        <v>47573</v>
      </c>
    </row>
    <row r="73" spans="1:17" x14ac:dyDescent="0.25">
      <c r="A73" s="4">
        <f>SUBTOTAL(3,$C$1:C73)-1</f>
        <v>72</v>
      </c>
      <c r="B73" s="7">
        <v>1172100719</v>
      </c>
      <c r="C73" s="4" t="str">
        <f>LEFT(L73,MIN(FIND({"区","市","町","村"},L73&amp;"区市町村")))</f>
        <v>埼玉県朝霞市</v>
      </c>
      <c r="D73" s="4" t="s">
        <v>107</v>
      </c>
      <c r="E73" s="4" t="s">
        <v>176</v>
      </c>
      <c r="F73" s="4"/>
      <c r="G73" s="10">
        <v>45383</v>
      </c>
      <c r="H73" s="4" t="s">
        <v>146</v>
      </c>
      <c r="I73" s="4" t="s">
        <v>97</v>
      </c>
      <c r="J73" s="18" t="s">
        <v>326</v>
      </c>
      <c r="K73" s="19" t="s">
        <v>69</v>
      </c>
      <c r="L73" s="18" t="s">
        <v>23</v>
      </c>
      <c r="M73" s="18" t="s">
        <v>211</v>
      </c>
      <c r="N73" s="18" t="s">
        <v>23</v>
      </c>
      <c r="O73" s="20">
        <v>43191</v>
      </c>
      <c r="P73" s="20">
        <f t="shared" si="7"/>
        <v>45383</v>
      </c>
      <c r="Q73" s="20">
        <f t="shared" si="3"/>
        <v>47573</v>
      </c>
    </row>
    <row r="74" spans="1:17" x14ac:dyDescent="0.25">
      <c r="A74" s="4">
        <f>SUBTOTAL(3,$C$1:C74)-1</f>
        <v>73</v>
      </c>
      <c r="B74" s="7">
        <v>1172100834</v>
      </c>
      <c r="C74" s="4" t="str">
        <f>LEFT(L74,MIN(FIND({"区","市","町","村"},L74&amp;"区市町村")))</f>
        <v>埼玉県朝霞市</v>
      </c>
      <c r="D74" s="4" t="s">
        <v>107</v>
      </c>
      <c r="E74" s="4" t="s">
        <v>176</v>
      </c>
      <c r="F74" s="4"/>
      <c r="G74" s="10">
        <v>45383</v>
      </c>
      <c r="H74" s="4" t="s">
        <v>146</v>
      </c>
      <c r="I74" s="4" t="s">
        <v>97</v>
      </c>
      <c r="J74" s="18" t="s">
        <v>327</v>
      </c>
      <c r="K74" s="19" t="s">
        <v>328</v>
      </c>
      <c r="L74" s="18" t="s">
        <v>113</v>
      </c>
      <c r="M74" s="18" t="s">
        <v>358</v>
      </c>
      <c r="N74" s="12" t="s">
        <v>453</v>
      </c>
      <c r="O74" s="20">
        <v>43191</v>
      </c>
      <c r="P74" s="20">
        <f t="shared" si="7"/>
        <v>45383</v>
      </c>
      <c r="Q74" s="20">
        <f t="shared" si="3"/>
        <v>47573</v>
      </c>
    </row>
    <row r="75" spans="1:17" x14ac:dyDescent="0.25">
      <c r="A75" s="4">
        <f>SUBTOTAL(3,$C$1:C75)-1</f>
        <v>74</v>
      </c>
      <c r="B75" s="7">
        <v>1172101089</v>
      </c>
      <c r="C75" s="4" t="str">
        <f>LEFT(L75,MIN(FIND({"区","市","町","村"},L75&amp;"区市町村")))</f>
        <v>埼玉県朝霞市</v>
      </c>
      <c r="D75" s="4" t="s">
        <v>107</v>
      </c>
      <c r="E75" s="4" t="s">
        <v>176</v>
      </c>
      <c r="F75" s="4"/>
      <c r="G75" s="10">
        <v>45383</v>
      </c>
      <c r="H75" s="4" t="s">
        <v>146</v>
      </c>
      <c r="I75" s="4" t="s">
        <v>97</v>
      </c>
      <c r="J75" s="18" t="s">
        <v>81</v>
      </c>
      <c r="K75" s="19" t="s">
        <v>316</v>
      </c>
      <c r="L75" s="18" t="s">
        <v>405</v>
      </c>
      <c r="M75" s="18" t="s">
        <v>137</v>
      </c>
      <c r="N75" s="18" t="s">
        <v>119</v>
      </c>
      <c r="O75" s="20">
        <v>43191</v>
      </c>
      <c r="P75" s="20">
        <f t="shared" si="7"/>
        <v>45383</v>
      </c>
      <c r="Q75" s="20">
        <f t="shared" si="3"/>
        <v>47573</v>
      </c>
    </row>
    <row r="76" spans="1:17" x14ac:dyDescent="0.25">
      <c r="A76" s="4">
        <f>SUBTOTAL(3,$C$1:C76)-1</f>
        <v>75</v>
      </c>
      <c r="B76" s="7">
        <v>1172200238</v>
      </c>
      <c r="C76" s="4" t="str">
        <f>LEFT(L76,MIN(FIND({"区","市","町","村"},L76&amp;"区市町村")))</f>
        <v>埼玉県志木市</v>
      </c>
      <c r="D76" s="4" t="s">
        <v>107</v>
      </c>
      <c r="E76" s="4" t="s">
        <v>320</v>
      </c>
      <c r="F76" s="4"/>
      <c r="G76" s="10">
        <v>45383</v>
      </c>
      <c r="H76" s="4" t="s">
        <v>146</v>
      </c>
      <c r="I76" s="4" t="s">
        <v>97</v>
      </c>
      <c r="J76" s="18" t="s">
        <v>329</v>
      </c>
      <c r="K76" s="19" t="s">
        <v>148</v>
      </c>
      <c r="L76" s="18" t="s">
        <v>74</v>
      </c>
      <c r="M76" s="18" t="s">
        <v>19</v>
      </c>
      <c r="N76" s="18" t="s">
        <v>406</v>
      </c>
      <c r="O76" s="20">
        <v>43191</v>
      </c>
      <c r="P76" s="20">
        <f t="shared" si="7"/>
        <v>45383</v>
      </c>
      <c r="Q76" s="20">
        <f t="shared" si="3"/>
        <v>47573</v>
      </c>
    </row>
    <row r="77" spans="1:17" x14ac:dyDescent="0.25">
      <c r="A77" s="4">
        <f>SUBTOTAL(3,$C$1:C77)-1</f>
        <v>76</v>
      </c>
      <c r="B77" s="7">
        <v>1172200337</v>
      </c>
      <c r="C77" s="4" t="str">
        <f>LEFT(L77,MIN(FIND({"区","市","町","村"},L77&amp;"区市町村")))</f>
        <v>埼玉県志木市</v>
      </c>
      <c r="D77" s="4" t="s">
        <v>107</v>
      </c>
      <c r="E77" s="4" t="s">
        <v>320</v>
      </c>
      <c r="F77" s="4"/>
      <c r="G77" s="10">
        <v>45383</v>
      </c>
      <c r="H77" s="4" t="s">
        <v>146</v>
      </c>
      <c r="I77" s="4" t="s">
        <v>97</v>
      </c>
      <c r="J77" s="18" t="s">
        <v>83</v>
      </c>
      <c r="K77" s="19" t="s">
        <v>105</v>
      </c>
      <c r="L77" s="18" t="s">
        <v>419</v>
      </c>
      <c r="M77" s="18" t="s">
        <v>19</v>
      </c>
      <c r="N77" s="18" t="s">
        <v>406</v>
      </c>
      <c r="O77" s="20">
        <v>43191</v>
      </c>
      <c r="P77" s="20">
        <f t="shared" si="7"/>
        <v>45383</v>
      </c>
      <c r="Q77" s="20">
        <f t="shared" si="3"/>
        <v>47573</v>
      </c>
    </row>
    <row r="78" spans="1:17" x14ac:dyDescent="0.25">
      <c r="A78" s="4">
        <f>SUBTOTAL(3,$C$1:C78)-1</f>
        <v>77</v>
      </c>
      <c r="B78" s="7">
        <v>1172200352</v>
      </c>
      <c r="C78" s="4" t="str">
        <f>LEFT(L78,MIN(FIND({"区","市","町","村"},L78&amp;"区市町村")))</f>
        <v>埼玉県志木市</v>
      </c>
      <c r="D78" s="4" t="s">
        <v>107</v>
      </c>
      <c r="E78" s="4" t="s">
        <v>320</v>
      </c>
      <c r="F78" s="4"/>
      <c r="G78" s="10">
        <v>45383</v>
      </c>
      <c r="H78" s="4" t="s">
        <v>146</v>
      </c>
      <c r="I78" s="4" t="s">
        <v>97</v>
      </c>
      <c r="J78" s="18" t="s">
        <v>330</v>
      </c>
      <c r="K78" s="19" t="s">
        <v>111</v>
      </c>
      <c r="L78" s="18" t="s">
        <v>76</v>
      </c>
      <c r="M78" s="18" t="s">
        <v>331</v>
      </c>
      <c r="N78" s="18" t="s">
        <v>76</v>
      </c>
      <c r="O78" s="20">
        <v>43191</v>
      </c>
      <c r="P78" s="20">
        <f t="shared" si="7"/>
        <v>45383</v>
      </c>
      <c r="Q78" s="20">
        <f t="shared" si="3"/>
        <v>47573</v>
      </c>
    </row>
    <row r="79" spans="1:17" x14ac:dyDescent="0.25">
      <c r="A79" s="4">
        <f>SUBTOTAL(3,$C$1:C79)-1</f>
        <v>78</v>
      </c>
      <c r="B79" s="7">
        <v>1172200634</v>
      </c>
      <c r="C79" s="4" t="str">
        <f>LEFT(L79,MIN(FIND({"区","市","町","村"},L79&amp;"区市町村")))</f>
        <v>埼玉県志木市</v>
      </c>
      <c r="D79" s="4" t="str">
        <f>LEFT(C79,3)</f>
        <v>埼玉県</v>
      </c>
      <c r="E79" s="4" t="s">
        <v>320</v>
      </c>
      <c r="F79" s="4"/>
      <c r="G79" s="10">
        <v>45017</v>
      </c>
      <c r="H79" s="4" t="s">
        <v>146</v>
      </c>
      <c r="I79" s="4" t="s">
        <v>97</v>
      </c>
      <c r="J79" s="18" t="s">
        <v>167</v>
      </c>
      <c r="K79" s="19">
        <v>3530002</v>
      </c>
      <c r="L79" s="18" t="s">
        <v>45</v>
      </c>
      <c r="M79" s="18" t="s">
        <v>166</v>
      </c>
      <c r="N79" s="18" t="s">
        <v>45</v>
      </c>
      <c r="O79" s="20">
        <v>42826</v>
      </c>
      <c r="P79" s="20">
        <f t="shared" si="7"/>
        <v>45017</v>
      </c>
      <c r="Q79" s="20">
        <f t="shared" si="3"/>
        <v>47208</v>
      </c>
    </row>
    <row r="80" spans="1:17" x14ac:dyDescent="0.25">
      <c r="A80" s="4">
        <f>SUBTOTAL(3,$C$1:C80)-1</f>
        <v>79</v>
      </c>
      <c r="B80" s="7">
        <v>1172200667</v>
      </c>
      <c r="C80" s="4" t="str">
        <f>LEFT(L80,MIN(FIND({"区","市","町","村"},L80&amp;"区市町村")))</f>
        <v>埼玉県志木市</v>
      </c>
      <c r="D80" s="4" t="str">
        <f>LEFT(C80,3)</f>
        <v>埼玉県</v>
      </c>
      <c r="E80" s="4" t="s">
        <v>320</v>
      </c>
      <c r="F80" s="4"/>
      <c r="G80" s="10">
        <v>45017</v>
      </c>
      <c r="H80" s="4" t="s">
        <v>146</v>
      </c>
      <c r="I80" s="4" t="s">
        <v>97</v>
      </c>
      <c r="J80" s="18" t="s">
        <v>115</v>
      </c>
      <c r="K80" s="19">
        <v>3530007</v>
      </c>
      <c r="L80" s="18" t="s">
        <v>100</v>
      </c>
      <c r="M80" s="18" t="s">
        <v>87</v>
      </c>
      <c r="N80" s="18" t="s">
        <v>171</v>
      </c>
      <c r="O80" s="20">
        <v>42826</v>
      </c>
      <c r="P80" s="20">
        <f t="shared" si="7"/>
        <v>45017</v>
      </c>
      <c r="Q80" s="20">
        <f t="shared" si="3"/>
        <v>47208</v>
      </c>
    </row>
    <row r="81" spans="1:17" x14ac:dyDescent="0.25">
      <c r="A81" s="4">
        <f>SUBTOTAL(3,$C$1:C81)-1</f>
        <v>80</v>
      </c>
      <c r="B81" s="7" t="s">
        <v>465</v>
      </c>
      <c r="C81" s="4" t="str">
        <f>LEFT(L81,MIN(FIND({"区","市","町","村"},L81&amp;"区市町村")))</f>
        <v>埼玉県志木市</v>
      </c>
      <c r="D81" s="4" t="str">
        <f>LEFT(C81,3)</f>
        <v>埼玉県</v>
      </c>
      <c r="E81" s="4" t="s">
        <v>320</v>
      </c>
      <c r="F81" s="4"/>
      <c r="G81" s="10">
        <v>46023</v>
      </c>
      <c r="H81" s="4" t="s">
        <v>146</v>
      </c>
      <c r="I81" s="4" t="s">
        <v>97</v>
      </c>
      <c r="J81" s="18" t="s">
        <v>466</v>
      </c>
      <c r="K81" s="19">
        <v>3530005</v>
      </c>
      <c r="L81" s="18" t="s">
        <v>332</v>
      </c>
      <c r="M81" s="18" t="s">
        <v>467</v>
      </c>
      <c r="N81" s="18" t="s">
        <v>468</v>
      </c>
      <c r="O81" s="20">
        <v>46023</v>
      </c>
      <c r="P81" s="20">
        <f t="shared" ref="P81" si="8">G81</f>
        <v>46023</v>
      </c>
      <c r="Q81" s="20">
        <f t="shared" ref="Q81" si="9">IF(P81=42095,EOMONTH(P81,35),EOMONTH(P81,71))</f>
        <v>48213</v>
      </c>
    </row>
    <row r="82" spans="1:17" x14ac:dyDescent="0.25">
      <c r="A82" s="4">
        <f>SUBTOTAL(3,$C$1:C82)-1</f>
        <v>81</v>
      </c>
      <c r="B82" s="7">
        <v>1172500769</v>
      </c>
      <c r="C82" s="4" t="str">
        <f>LEFT(L82,MIN(FIND({"区","市","町","村"},L82&amp;"区市町村")))</f>
        <v>埼玉県所沢市</v>
      </c>
      <c r="D82" s="4" t="s">
        <v>107</v>
      </c>
      <c r="E82" s="4" t="s">
        <v>1</v>
      </c>
      <c r="F82" s="4"/>
      <c r="G82" s="10">
        <v>45383</v>
      </c>
      <c r="H82" s="4" t="s">
        <v>146</v>
      </c>
      <c r="I82" s="4" t="s">
        <v>97</v>
      </c>
      <c r="J82" s="18" t="s">
        <v>244</v>
      </c>
      <c r="K82" s="19" t="s">
        <v>96</v>
      </c>
      <c r="L82" s="18" t="s">
        <v>57</v>
      </c>
      <c r="M82" s="18" t="s">
        <v>183</v>
      </c>
      <c r="N82" s="18" t="s">
        <v>57</v>
      </c>
      <c r="O82" s="20">
        <v>43191</v>
      </c>
      <c r="P82" s="20">
        <f t="shared" si="7"/>
        <v>45383</v>
      </c>
      <c r="Q82" s="20">
        <f t="shared" si="3"/>
        <v>47573</v>
      </c>
    </row>
    <row r="83" spans="1:17" x14ac:dyDescent="0.25">
      <c r="A83" s="4">
        <f>SUBTOTAL(3,$C$1:C83)-1</f>
        <v>82</v>
      </c>
      <c r="B83" s="7">
        <v>1172504456</v>
      </c>
      <c r="C83" s="4" t="str">
        <f>LEFT(L83,MIN(FIND({"区","市","町","村"},L83&amp;"区市町村")))</f>
        <v>埼玉県所沢市</v>
      </c>
      <c r="D83" s="4" t="s">
        <v>107</v>
      </c>
      <c r="E83" s="4" t="s">
        <v>1</v>
      </c>
      <c r="F83" s="4"/>
      <c r="G83" s="10">
        <v>45383</v>
      </c>
      <c r="H83" s="4" t="s">
        <v>146</v>
      </c>
      <c r="I83" s="4" t="s">
        <v>97</v>
      </c>
      <c r="J83" s="18" t="s">
        <v>407</v>
      </c>
      <c r="K83" s="19" t="s">
        <v>334</v>
      </c>
      <c r="L83" s="18" t="s">
        <v>203</v>
      </c>
      <c r="M83" s="18" t="s">
        <v>306</v>
      </c>
      <c r="N83" s="18" t="s">
        <v>396</v>
      </c>
      <c r="O83" s="20">
        <v>43191</v>
      </c>
      <c r="P83" s="20">
        <f t="shared" si="7"/>
        <v>45383</v>
      </c>
      <c r="Q83" s="20">
        <f t="shared" si="3"/>
        <v>47573</v>
      </c>
    </row>
    <row r="84" spans="1:17" x14ac:dyDescent="0.25">
      <c r="A84" s="4">
        <f>SUBTOTAL(3,$C$1:C84)-1</f>
        <v>83</v>
      </c>
      <c r="B84" s="7" t="s">
        <v>445</v>
      </c>
      <c r="C84" s="4" t="str">
        <f>LEFT(L84,MIN(FIND({"区","市","町","村"},L84&amp;"区市町村")))</f>
        <v>埼玉県所沢市</v>
      </c>
      <c r="D84" s="4" t="s">
        <v>107</v>
      </c>
      <c r="E84" s="4" t="s">
        <v>1</v>
      </c>
      <c r="F84" s="4"/>
      <c r="G84" s="10">
        <v>45931</v>
      </c>
      <c r="H84" s="4" t="s">
        <v>146</v>
      </c>
      <c r="I84" s="4" t="s">
        <v>97</v>
      </c>
      <c r="J84" s="18" t="s">
        <v>446</v>
      </c>
      <c r="K84" s="19">
        <v>3590024</v>
      </c>
      <c r="L84" s="18" t="s">
        <v>451</v>
      </c>
      <c r="M84" s="18" t="s">
        <v>447</v>
      </c>
      <c r="N84" s="18" t="s">
        <v>452</v>
      </c>
      <c r="O84" s="20">
        <v>45931</v>
      </c>
      <c r="P84" s="20">
        <f t="shared" si="7"/>
        <v>45931</v>
      </c>
      <c r="Q84" s="20">
        <f t="shared" ref="Q84" si="10">IF(P84=42095,EOMONTH(P84,35),EOMONTH(P84,71))</f>
        <v>48121</v>
      </c>
    </row>
    <row r="85" spans="1:17" x14ac:dyDescent="0.25">
      <c r="A85" s="4">
        <f>SUBTOTAL(3,$C$1:C85)-1</f>
        <v>84</v>
      </c>
      <c r="B85" s="7">
        <v>1172901066</v>
      </c>
      <c r="C85" s="4" t="str">
        <f>LEFT(L85,MIN(FIND({"区","市","町","村"},L85&amp;"区市町村")))</f>
        <v>埼玉県富士見市</v>
      </c>
      <c r="D85" s="4" t="s">
        <v>107</v>
      </c>
      <c r="E85" s="4" t="s">
        <v>241</v>
      </c>
      <c r="F85" s="4"/>
      <c r="G85" s="10">
        <v>45383</v>
      </c>
      <c r="H85" s="4" t="s">
        <v>146</v>
      </c>
      <c r="I85" s="4" t="s">
        <v>97</v>
      </c>
      <c r="J85" s="18" t="s">
        <v>254</v>
      </c>
      <c r="K85" s="19" t="s">
        <v>10</v>
      </c>
      <c r="L85" s="18" t="s">
        <v>408</v>
      </c>
      <c r="M85" s="18" t="s">
        <v>30</v>
      </c>
      <c r="N85" s="18" t="s">
        <v>408</v>
      </c>
      <c r="O85" s="20">
        <v>43191</v>
      </c>
      <c r="P85" s="20">
        <f t="shared" si="7"/>
        <v>45383</v>
      </c>
      <c r="Q85" s="20">
        <f t="shared" si="3"/>
        <v>47573</v>
      </c>
    </row>
    <row r="86" spans="1:17" x14ac:dyDescent="0.25">
      <c r="A86" s="4">
        <f>SUBTOTAL(3,$C$1:C86)-1</f>
        <v>85</v>
      </c>
      <c r="B86" s="7">
        <v>1372001394</v>
      </c>
      <c r="C86" s="4" t="str">
        <f>LEFT(L86,MIN(FIND({"区","市","町","村"},L86&amp;"区市町村")))</f>
        <v>東京都練馬区</v>
      </c>
      <c r="D86" s="4" t="s">
        <v>321</v>
      </c>
      <c r="E86" s="4" t="s">
        <v>270</v>
      </c>
      <c r="F86" s="4"/>
      <c r="G86" s="10">
        <v>45383</v>
      </c>
      <c r="H86" s="4" t="s">
        <v>146</v>
      </c>
      <c r="I86" s="4" t="s">
        <v>97</v>
      </c>
      <c r="J86" s="18" t="s">
        <v>212</v>
      </c>
      <c r="K86" s="19">
        <v>1780061</v>
      </c>
      <c r="L86" s="18" t="s">
        <v>125</v>
      </c>
      <c r="M86" s="18" t="s">
        <v>178</v>
      </c>
      <c r="N86" s="18" t="s">
        <v>143</v>
      </c>
      <c r="O86" s="20">
        <v>43191</v>
      </c>
      <c r="P86" s="20">
        <f t="shared" si="7"/>
        <v>45383</v>
      </c>
      <c r="Q86" s="20">
        <f t="shared" si="3"/>
        <v>47573</v>
      </c>
    </row>
    <row r="87" spans="1:17" x14ac:dyDescent="0.25">
      <c r="A87" s="4">
        <f>SUBTOTAL(3,$C$1:C87)-1</f>
        <v>86</v>
      </c>
      <c r="B87" s="7">
        <v>1372007086</v>
      </c>
      <c r="C87" s="4" t="str">
        <f>LEFT(L87,MIN(FIND({"区","市","町","村"},L87&amp;"区市町村")))</f>
        <v>東京都練馬区</v>
      </c>
      <c r="D87" s="4" t="s">
        <v>321</v>
      </c>
      <c r="E87" s="4" t="s">
        <v>270</v>
      </c>
      <c r="F87" s="4"/>
      <c r="G87" s="10">
        <v>45383</v>
      </c>
      <c r="H87" s="4" t="s">
        <v>146</v>
      </c>
      <c r="I87" s="4" t="s">
        <v>97</v>
      </c>
      <c r="J87" s="18" t="s">
        <v>128</v>
      </c>
      <c r="K87" s="19">
        <v>1780065</v>
      </c>
      <c r="L87" s="18" t="s">
        <v>410</v>
      </c>
      <c r="M87" s="18" t="s">
        <v>40</v>
      </c>
      <c r="N87" s="18" t="s">
        <v>409</v>
      </c>
      <c r="O87" s="20">
        <v>43191</v>
      </c>
      <c r="P87" s="20">
        <f t="shared" si="7"/>
        <v>45383</v>
      </c>
      <c r="Q87" s="20">
        <f t="shared" si="3"/>
        <v>47573</v>
      </c>
    </row>
    <row r="88" spans="1:17" x14ac:dyDescent="0.25">
      <c r="A88" s="4">
        <f>SUBTOTAL(3,$C$1:C88)-1</f>
        <v>87</v>
      </c>
      <c r="B88" s="7">
        <v>1372009678</v>
      </c>
      <c r="C88" s="4" t="str">
        <f>LEFT(L88,MIN(FIND({"区","市","町","村"},L88&amp;"区市町村")))</f>
        <v>東京都練馬区</v>
      </c>
      <c r="D88" s="4" t="s">
        <v>321</v>
      </c>
      <c r="E88" s="4" t="s">
        <v>270</v>
      </c>
      <c r="F88" s="4"/>
      <c r="G88" s="10">
        <v>45383</v>
      </c>
      <c r="H88" s="4" t="s">
        <v>146</v>
      </c>
      <c r="I88" s="4" t="s">
        <v>97</v>
      </c>
      <c r="J88" s="18" t="s">
        <v>108</v>
      </c>
      <c r="K88" s="19">
        <v>1780063</v>
      </c>
      <c r="L88" s="18" t="s">
        <v>411</v>
      </c>
      <c r="M88" s="18" t="s">
        <v>195</v>
      </c>
      <c r="N88" s="18" t="s">
        <v>217</v>
      </c>
      <c r="O88" s="20">
        <v>43191</v>
      </c>
      <c r="P88" s="20">
        <f t="shared" si="7"/>
        <v>45383</v>
      </c>
      <c r="Q88" s="20">
        <f t="shared" si="3"/>
        <v>47573</v>
      </c>
    </row>
    <row r="89" spans="1:17" x14ac:dyDescent="0.25">
      <c r="A89" s="4">
        <f>SUBTOTAL(3,$C$1:C89)-1</f>
        <v>88</v>
      </c>
      <c r="B89" s="7" t="s">
        <v>435</v>
      </c>
      <c r="C89" s="4" t="str">
        <f>LEFT(L89,MIN(FIND({"区","市","町","村"},L89&amp;"区市町村")))</f>
        <v>東京都練馬区</v>
      </c>
      <c r="D89" s="4" t="s">
        <v>321</v>
      </c>
      <c r="E89" s="4" t="s">
        <v>270</v>
      </c>
      <c r="F89" s="4"/>
      <c r="G89" s="10">
        <v>45597</v>
      </c>
      <c r="H89" s="4" t="s">
        <v>146</v>
      </c>
      <c r="I89" s="4" t="s">
        <v>97</v>
      </c>
      <c r="J89" s="18" t="s">
        <v>436</v>
      </c>
      <c r="K89" s="19">
        <v>1780065</v>
      </c>
      <c r="L89" s="18" t="s">
        <v>439</v>
      </c>
      <c r="M89" s="18" t="s">
        <v>437</v>
      </c>
      <c r="N89" s="18" t="s">
        <v>438</v>
      </c>
      <c r="O89" s="20">
        <v>45597</v>
      </c>
      <c r="P89" s="20">
        <f>G89</f>
        <v>45597</v>
      </c>
      <c r="Q89" s="20">
        <f>IF(P89=42095,EOMONTH(P89,35),EOMONTH(P89,71))</f>
        <v>47787</v>
      </c>
    </row>
    <row r="90" spans="1:17" x14ac:dyDescent="0.25">
      <c r="A90" s="4">
        <f>SUBTOTAL(3,$C$1:C90)-1</f>
        <v>89</v>
      </c>
      <c r="B90" s="7">
        <v>1374701165</v>
      </c>
      <c r="C90" s="4" t="str">
        <f>LEFT(L90,MIN(FIND({"区","市","町","村"},L90&amp;"区市町村")))</f>
        <v>東京都清瀬市</v>
      </c>
      <c r="D90" s="4" t="s">
        <v>321</v>
      </c>
      <c r="E90" s="4" t="s">
        <v>150</v>
      </c>
      <c r="F90" s="4"/>
      <c r="G90" s="10">
        <v>45383</v>
      </c>
      <c r="H90" s="4" t="s">
        <v>146</v>
      </c>
      <c r="I90" s="4" t="s">
        <v>97</v>
      </c>
      <c r="J90" s="18" t="s">
        <v>99</v>
      </c>
      <c r="K90" s="19">
        <v>2040021</v>
      </c>
      <c r="L90" s="18" t="s">
        <v>412</v>
      </c>
      <c r="M90" s="18" t="s">
        <v>44</v>
      </c>
      <c r="N90" s="18" t="s">
        <v>299</v>
      </c>
      <c r="O90" s="20">
        <v>43191</v>
      </c>
      <c r="P90" s="20">
        <f t="shared" si="7"/>
        <v>45383</v>
      </c>
      <c r="Q90" s="20">
        <f t="shared" si="3"/>
        <v>47573</v>
      </c>
    </row>
    <row r="91" spans="1:17" x14ac:dyDescent="0.25">
      <c r="A91" s="4">
        <f>SUBTOTAL(3,$C$1:C91)-1</f>
        <v>90</v>
      </c>
      <c r="B91" s="7">
        <v>1374701231</v>
      </c>
      <c r="C91" s="4" t="str">
        <f>LEFT(L91,MIN(FIND({"区","市","町","村"},L91&amp;"区市町村")))</f>
        <v>東京都清瀬市</v>
      </c>
      <c r="D91" s="4" t="s">
        <v>321</v>
      </c>
      <c r="E91" s="4" t="s">
        <v>150</v>
      </c>
      <c r="F91" s="4"/>
      <c r="G91" s="10">
        <v>45383</v>
      </c>
      <c r="H91" s="4" t="s">
        <v>146</v>
      </c>
      <c r="I91" s="4" t="s">
        <v>97</v>
      </c>
      <c r="J91" s="18" t="s">
        <v>422</v>
      </c>
      <c r="K91" s="19">
        <v>2040011</v>
      </c>
      <c r="L91" s="18" t="s">
        <v>172</v>
      </c>
      <c r="M91" s="18" t="s">
        <v>421</v>
      </c>
      <c r="N91" s="18" t="s">
        <v>186</v>
      </c>
      <c r="O91" s="20">
        <v>43191</v>
      </c>
      <c r="P91" s="20">
        <f t="shared" si="7"/>
        <v>45383</v>
      </c>
      <c r="Q91" s="20">
        <f t="shared" si="3"/>
        <v>47573</v>
      </c>
    </row>
    <row r="92" spans="1:17" x14ac:dyDescent="0.25">
      <c r="A92" s="4">
        <f>SUBTOTAL(3,$C$1:C92)-1</f>
        <v>91</v>
      </c>
      <c r="B92" s="7" t="s">
        <v>387</v>
      </c>
      <c r="C92" s="4" t="str">
        <f>LEFT(L92,MIN(FIND({"区","市","町","村"},L92&amp;"区市町村")))</f>
        <v>東京都清瀬市</v>
      </c>
      <c r="D92" s="4" t="s">
        <v>321</v>
      </c>
      <c r="E92" s="4" t="s">
        <v>150</v>
      </c>
      <c r="F92" s="4"/>
      <c r="G92" s="10">
        <v>45383</v>
      </c>
      <c r="H92" s="4" t="s">
        <v>146</v>
      </c>
      <c r="I92" s="4" t="s">
        <v>97</v>
      </c>
      <c r="J92" s="18" t="s">
        <v>388</v>
      </c>
      <c r="K92" s="19">
        <v>2040021</v>
      </c>
      <c r="L92" s="18" t="s">
        <v>391</v>
      </c>
      <c r="M92" s="18" t="s">
        <v>389</v>
      </c>
      <c r="N92" s="18" t="s">
        <v>390</v>
      </c>
      <c r="O92" s="20">
        <v>45383</v>
      </c>
      <c r="P92" s="20">
        <f t="shared" si="7"/>
        <v>45383</v>
      </c>
      <c r="Q92" s="20">
        <f t="shared" si="3"/>
        <v>47573</v>
      </c>
    </row>
    <row r="93" spans="1:17" x14ac:dyDescent="0.25">
      <c r="A93" s="4">
        <f>SUBTOTAL(3,$C$1:C93)-1</f>
        <v>92</v>
      </c>
      <c r="B93" s="7">
        <v>1374701504</v>
      </c>
      <c r="C93" s="4" t="str">
        <f>LEFT(L93,MIN(FIND({"区","市","町","村"},L93&amp;"区市町村")))</f>
        <v>東京都清瀬市</v>
      </c>
      <c r="D93" s="4" t="s">
        <v>321</v>
      </c>
      <c r="E93" s="4" t="s">
        <v>150</v>
      </c>
      <c r="F93" s="4"/>
      <c r="G93" s="10">
        <v>45383</v>
      </c>
      <c r="H93" s="4" t="s">
        <v>146</v>
      </c>
      <c r="I93" s="4" t="s">
        <v>97</v>
      </c>
      <c r="J93" s="18" t="s">
        <v>191</v>
      </c>
      <c r="K93" s="19">
        <v>2040021</v>
      </c>
      <c r="L93" s="18" t="s">
        <v>413</v>
      </c>
      <c r="M93" s="18" t="s">
        <v>164</v>
      </c>
      <c r="N93" s="18" t="s">
        <v>413</v>
      </c>
      <c r="O93" s="20">
        <v>43191</v>
      </c>
      <c r="P93" s="20">
        <f t="shared" si="7"/>
        <v>45383</v>
      </c>
      <c r="Q93" s="20">
        <f t="shared" si="3"/>
        <v>47573</v>
      </c>
    </row>
    <row r="94" spans="1:17" x14ac:dyDescent="0.25">
      <c r="A94" s="4">
        <f>SUBTOTAL(3,$C$1:C94)-1</f>
        <v>93</v>
      </c>
      <c r="B94" s="7" t="s">
        <v>333</v>
      </c>
      <c r="C94" s="4" t="str">
        <f>LEFT(L94,MIN(FIND({"区","市","町","村"},L94&amp;"区市町村")))</f>
        <v>東京都清瀬市</v>
      </c>
      <c r="D94" s="4" t="s">
        <v>321</v>
      </c>
      <c r="E94" s="4" t="s">
        <v>150</v>
      </c>
      <c r="F94" s="4"/>
      <c r="G94" s="10">
        <v>44317</v>
      </c>
      <c r="H94" s="4" t="s">
        <v>146</v>
      </c>
      <c r="I94" s="4" t="s">
        <v>97</v>
      </c>
      <c r="J94" s="18" t="s">
        <v>54</v>
      </c>
      <c r="K94" s="19">
        <v>2040012</v>
      </c>
      <c r="L94" s="18" t="s">
        <v>162</v>
      </c>
      <c r="M94" s="18" t="s">
        <v>255</v>
      </c>
      <c r="N94" s="18" t="s">
        <v>18</v>
      </c>
      <c r="O94" s="20">
        <v>44317</v>
      </c>
      <c r="P94" s="20">
        <f t="shared" si="7"/>
        <v>44317</v>
      </c>
      <c r="Q94" s="20">
        <f t="shared" si="3"/>
        <v>46507</v>
      </c>
    </row>
    <row r="95" spans="1:17" x14ac:dyDescent="0.25">
      <c r="A95" s="4">
        <f>SUBTOTAL(3,$C$1:C95)-1</f>
        <v>94</v>
      </c>
      <c r="B95" s="7">
        <v>1374801312</v>
      </c>
      <c r="C95" s="4" t="str">
        <f>LEFT(L95,MIN(FIND({"区","市","町","村"},L95&amp;"区市町村")))</f>
        <v>東京都東久留米市</v>
      </c>
      <c r="D95" s="4" t="s">
        <v>321</v>
      </c>
      <c r="E95" s="4" t="s">
        <v>324</v>
      </c>
      <c r="F95" s="4"/>
      <c r="G95" s="10">
        <v>45383</v>
      </c>
      <c r="H95" s="4" t="s">
        <v>146</v>
      </c>
      <c r="I95" s="4" t="s">
        <v>97</v>
      </c>
      <c r="J95" s="18" t="s">
        <v>188</v>
      </c>
      <c r="K95" s="19">
        <v>2030013</v>
      </c>
      <c r="L95" s="18" t="s">
        <v>43</v>
      </c>
      <c r="M95" s="18" t="s">
        <v>2</v>
      </c>
      <c r="N95" s="18" t="s">
        <v>138</v>
      </c>
      <c r="O95" s="20">
        <v>43191</v>
      </c>
      <c r="P95" s="20">
        <f t="shared" si="7"/>
        <v>45383</v>
      </c>
      <c r="Q95" s="20">
        <f t="shared" si="3"/>
        <v>47573</v>
      </c>
    </row>
    <row r="96" spans="1:17" x14ac:dyDescent="0.25">
      <c r="A96" s="4">
        <f>SUBTOTAL(3,$C$1:C96)-1</f>
        <v>95</v>
      </c>
      <c r="B96" s="7">
        <v>1374801635</v>
      </c>
      <c r="C96" s="4" t="str">
        <f>LEFT(L96,MIN(FIND({"区","市","町","村"},L96&amp;"区市町村")))</f>
        <v>東京都東久留米市</v>
      </c>
      <c r="D96" s="4" t="s">
        <v>321</v>
      </c>
      <c r="E96" s="4" t="s">
        <v>324</v>
      </c>
      <c r="F96" s="4"/>
      <c r="G96" s="10">
        <v>45383</v>
      </c>
      <c r="H96" s="4" t="s">
        <v>146</v>
      </c>
      <c r="I96" s="4" t="s">
        <v>97</v>
      </c>
      <c r="J96" s="18" t="s">
        <v>160</v>
      </c>
      <c r="K96" s="19">
        <v>2030014</v>
      </c>
      <c r="L96" s="18" t="s">
        <v>61</v>
      </c>
      <c r="M96" s="18" t="s">
        <v>114</v>
      </c>
      <c r="N96" s="18" t="s">
        <v>161</v>
      </c>
      <c r="O96" s="20">
        <v>43191</v>
      </c>
      <c r="P96" s="20">
        <f t="shared" si="7"/>
        <v>45383</v>
      </c>
      <c r="Q96" s="20">
        <f t="shared" si="3"/>
        <v>47573</v>
      </c>
    </row>
    <row r="97" spans="1:17" x14ac:dyDescent="0.25">
      <c r="A97" s="4">
        <f>SUBTOTAL(3,$C$1:C97)-1</f>
        <v>96</v>
      </c>
      <c r="B97" s="7" t="s">
        <v>221</v>
      </c>
      <c r="C97" s="4" t="str">
        <f>LEFT(L97,MIN(FIND({"区","市","町","村"},L97&amp;"区市町村")))</f>
        <v>東京都東久留米市</v>
      </c>
      <c r="D97" s="4" t="str">
        <f>LEFT(C97,3)</f>
        <v>東京都</v>
      </c>
      <c r="E97" s="4" t="s">
        <v>324</v>
      </c>
      <c r="F97" s="4"/>
      <c r="G97" s="10">
        <v>44562</v>
      </c>
      <c r="H97" s="4" t="s">
        <v>146</v>
      </c>
      <c r="I97" s="4" t="s">
        <v>97</v>
      </c>
      <c r="J97" s="18" t="s">
        <v>214</v>
      </c>
      <c r="K97" s="19">
        <v>2030013</v>
      </c>
      <c r="L97" s="18" t="s">
        <v>349</v>
      </c>
      <c r="M97" s="18" t="s">
        <v>306</v>
      </c>
      <c r="N97" s="18" t="s">
        <v>136</v>
      </c>
      <c r="O97" s="20">
        <v>44562</v>
      </c>
      <c r="P97" s="20">
        <f t="shared" si="7"/>
        <v>44562</v>
      </c>
      <c r="Q97" s="20">
        <f t="shared" si="3"/>
        <v>46752</v>
      </c>
    </row>
    <row r="98" spans="1:17" x14ac:dyDescent="0.25">
      <c r="A98" s="4">
        <f>SUBTOTAL(3,$C$1:C98)-1</f>
        <v>97</v>
      </c>
      <c r="B98" s="7" t="s">
        <v>363</v>
      </c>
      <c r="C98" s="4" t="str">
        <f>LEFT(L98,MIN(FIND({"区","市","町","村"},L98&amp;"区市町村")))</f>
        <v>東京都東久留米市</v>
      </c>
      <c r="D98" s="4" t="str">
        <f>LEFT(C98,3)</f>
        <v>東京都</v>
      </c>
      <c r="E98" s="4" t="s">
        <v>324</v>
      </c>
      <c r="F98" s="4"/>
      <c r="G98" s="10">
        <v>45139</v>
      </c>
      <c r="H98" s="4" t="s">
        <v>146</v>
      </c>
      <c r="I98" s="4" t="s">
        <v>97</v>
      </c>
      <c r="J98" s="18" t="s">
        <v>364</v>
      </c>
      <c r="K98" s="19">
        <v>2030041</v>
      </c>
      <c r="L98" s="18" t="s">
        <v>269</v>
      </c>
      <c r="M98" s="18" t="s">
        <v>291</v>
      </c>
      <c r="N98" s="18" t="s">
        <v>365</v>
      </c>
      <c r="O98" s="20">
        <v>45139</v>
      </c>
      <c r="P98" s="20">
        <f t="shared" si="7"/>
        <v>45139</v>
      </c>
      <c r="Q98" s="20">
        <f t="shared" si="3"/>
        <v>47330</v>
      </c>
    </row>
    <row r="99" spans="1:17" x14ac:dyDescent="0.25">
      <c r="A99" s="4">
        <f>SUBTOTAL(3,$C$1:C99)-1</f>
        <v>98</v>
      </c>
      <c r="B99" s="7" t="s">
        <v>469</v>
      </c>
      <c r="C99" s="4" t="str">
        <f>LEFT(L99,MIN(FIND({"区","市","町","村"},L99&amp;"区市町村")))</f>
        <v>東京都東久留米市</v>
      </c>
      <c r="D99" s="4" t="s">
        <v>321</v>
      </c>
      <c r="E99" s="4" t="s">
        <v>324</v>
      </c>
      <c r="F99" s="4"/>
      <c r="G99" s="33">
        <v>46023</v>
      </c>
      <c r="H99" s="4" t="s">
        <v>146</v>
      </c>
      <c r="I99" s="4" t="s">
        <v>97</v>
      </c>
      <c r="J99" s="18" t="s">
        <v>194</v>
      </c>
      <c r="K99" s="19">
        <v>2030021</v>
      </c>
      <c r="L99" s="18" t="s">
        <v>196</v>
      </c>
      <c r="M99" s="12" t="s">
        <v>470</v>
      </c>
      <c r="N99" s="34" t="s">
        <v>471</v>
      </c>
      <c r="O99" s="35">
        <v>46023</v>
      </c>
      <c r="P99" s="20">
        <f>G99</f>
        <v>46023</v>
      </c>
      <c r="Q99" s="20">
        <f>IF(P99=42095,EOMONTH(P99,35),EOMONTH(P99,71))</f>
        <v>48213</v>
      </c>
    </row>
    <row r="100" spans="1:17" x14ac:dyDescent="0.25">
      <c r="A100" s="4">
        <f>SUBTOTAL(3,$C$1:C100)-1</f>
        <v>99</v>
      </c>
      <c r="B100" s="7">
        <v>1375424072</v>
      </c>
      <c r="C100" s="4" t="str">
        <f>LEFT(L100,MIN(FIND({"区","市","町","村"},L100&amp;"区市町村")))</f>
        <v>東京都西東京市</v>
      </c>
      <c r="D100" s="4" t="s">
        <v>321</v>
      </c>
      <c r="E100" s="4" t="s">
        <v>260</v>
      </c>
      <c r="F100" s="4"/>
      <c r="G100" s="10">
        <v>44105</v>
      </c>
      <c r="H100" s="4" t="s">
        <v>146</v>
      </c>
      <c r="I100" s="4" t="s">
        <v>97</v>
      </c>
      <c r="J100" s="18" t="s">
        <v>62</v>
      </c>
      <c r="K100" s="19">
        <v>2020003</v>
      </c>
      <c r="L100" s="18" t="s">
        <v>179</v>
      </c>
      <c r="M100" s="18" t="s">
        <v>19</v>
      </c>
      <c r="N100" s="18" t="s">
        <v>344</v>
      </c>
      <c r="O100" s="20">
        <v>43191</v>
      </c>
      <c r="P100" s="20">
        <f t="shared" si="7"/>
        <v>44105</v>
      </c>
      <c r="Q100" s="20">
        <f t="shared" si="3"/>
        <v>46295</v>
      </c>
    </row>
    <row r="101" spans="1:17" x14ac:dyDescent="0.25">
      <c r="A101" s="4">
        <f>SUBTOTAL(3,$C$1:C101)-1</f>
        <v>100</v>
      </c>
      <c r="B101" s="7">
        <v>1375424361</v>
      </c>
      <c r="C101" s="4" t="str">
        <f>LEFT(L101,MIN(FIND({"区","市","町","村"},L101&amp;"区市町村")))</f>
        <v>東京都西東京市</v>
      </c>
      <c r="D101" s="4" t="s">
        <v>321</v>
      </c>
      <c r="E101" s="4" t="s">
        <v>260</v>
      </c>
      <c r="F101" s="4"/>
      <c r="G101" s="10">
        <v>45383</v>
      </c>
      <c r="H101" s="4" t="s">
        <v>146</v>
      </c>
      <c r="I101" s="4" t="s">
        <v>97</v>
      </c>
      <c r="J101" s="18" t="s">
        <v>129</v>
      </c>
      <c r="K101" s="19">
        <v>2020001</v>
      </c>
      <c r="L101" s="18" t="s">
        <v>180</v>
      </c>
      <c r="M101" s="18" t="s">
        <v>102</v>
      </c>
      <c r="N101" s="18" t="s">
        <v>463</v>
      </c>
      <c r="O101" s="20">
        <v>43191</v>
      </c>
      <c r="P101" s="20">
        <f>G101</f>
        <v>45383</v>
      </c>
      <c r="Q101" s="20">
        <f>IF(P101=42095,EOMONTH(P101,35),EOMONTH(P101,71))</f>
        <v>47573</v>
      </c>
    </row>
    <row r="102" spans="1:17" x14ac:dyDescent="0.25">
      <c r="A102" s="4">
        <f>SUBTOTAL(3,$C$1:C102)-1</f>
        <v>101</v>
      </c>
      <c r="B102" s="7">
        <v>1375424536</v>
      </c>
      <c r="C102" s="4" t="str">
        <f>LEFT(L102,MIN(FIND({"区","市","町","村"},L102&amp;"区市町村")))</f>
        <v>東京都西東京市</v>
      </c>
      <c r="D102" s="4" t="s">
        <v>321</v>
      </c>
      <c r="E102" s="4" t="s">
        <v>260</v>
      </c>
      <c r="F102" s="4"/>
      <c r="G102" s="10">
        <v>45383</v>
      </c>
      <c r="H102" s="4" t="s">
        <v>146</v>
      </c>
      <c r="I102" s="4" t="s">
        <v>97</v>
      </c>
      <c r="J102" s="18" t="s">
        <v>120</v>
      </c>
      <c r="K102" s="19">
        <v>2020003</v>
      </c>
      <c r="L102" s="18" t="s">
        <v>416</v>
      </c>
      <c r="M102" s="18" t="s">
        <v>131</v>
      </c>
      <c r="N102" s="18" t="s">
        <v>417</v>
      </c>
      <c r="O102" s="20">
        <v>43191</v>
      </c>
      <c r="P102" s="20">
        <f>G102</f>
        <v>45383</v>
      </c>
      <c r="Q102" s="20">
        <f>IF(P102=42095,EOMONTH(P102,35),EOMONTH(P102,71))</f>
        <v>47573</v>
      </c>
    </row>
    <row r="103" spans="1:17" x14ac:dyDescent="0.25">
      <c r="A103" s="4">
        <f>SUBTOTAL(3,$C$1:C103)-1</f>
        <v>102</v>
      </c>
      <c r="B103" s="7">
        <v>1375425046</v>
      </c>
      <c r="C103" s="4" t="str">
        <f>LEFT(L103,MIN(FIND({"区","市","町","村"},L103&amp;"区市町村")))</f>
        <v>東京都西東京市</v>
      </c>
      <c r="D103" s="4" t="s">
        <v>321</v>
      </c>
      <c r="E103" s="4" t="s">
        <v>260</v>
      </c>
      <c r="F103" s="4"/>
      <c r="G103" s="10">
        <v>45992</v>
      </c>
      <c r="H103" s="4" t="s">
        <v>146</v>
      </c>
      <c r="I103" s="4" t="s">
        <v>97</v>
      </c>
      <c r="J103" s="18" t="s">
        <v>227</v>
      </c>
      <c r="K103" s="19">
        <v>2020003</v>
      </c>
      <c r="L103" s="18" t="s">
        <v>335</v>
      </c>
      <c r="M103" s="18" t="s">
        <v>336</v>
      </c>
      <c r="N103" s="18" t="s">
        <v>243</v>
      </c>
      <c r="O103" s="16" t="s">
        <v>145</v>
      </c>
      <c r="P103" s="15">
        <f>G103</f>
        <v>45992</v>
      </c>
      <c r="Q103" s="20">
        <f>IF(P103=42095,EOMONTH(P103,35),EOMONTH(P103,71))</f>
        <v>48182</v>
      </c>
    </row>
    <row r="104" spans="1:17" x14ac:dyDescent="0.25">
      <c r="A104" s="4">
        <f>SUBTOTAL(3,$C$1:C104)-1</f>
        <v>103</v>
      </c>
      <c r="B104" s="7" t="s">
        <v>440</v>
      </c>
      <c r="C104" s="4" t="str">
        <f>LEFT(L104,MIN(FIND({"区","市","町","村"},L104&amp;"区市町村")))</f>
        <v>東京都西東京市</v>
      </c>
      <c r="D104" s="4" t="s">
        <v>321</v>
      </c>
      <c r="E104" s="4" t="s">
        <v>260</v>
      </c>
      <c r="F104" s="4"/>
      <c r="G104" s="10">
        <v>45809</v>
      </c>
      <c r="H104" s="4" t="s">
        <v>146</v>
      </c>
      <c r="I104" s="4" t="s">
        <v>97</v>
      </c>
      <c r="J104" s="18" t="s">
        <v>444</v>
      </c>
      <c r="K104" s="19">
        <v>2020005</v>
      </c>
      <c r="L104" s="18" t="s">
        <v>443</v>
      </c>
      <c r="M104" s="18" t="s">
        <v>442</v>
      </c>
      <c r="N104" s="18" t="s">
        <v>441</v>
      </c>
      <c r="O104" s="20">
        <v>45809</v>
      </c>
      <c r="P104" s="15">
        <f>G104</f>
        <v>45809</v>
      </c>
      <c r="Q104" s="20">
        <f>IF(P104=42095,EOMONTH(P104,35),EOMONTH(P104,71))</f>
        <v>47999</v>
      </c>
    </row>
    <row r="105" spans="1:17" x14ac:dyDescent="0.25">
      <c r="A105" s="4">
        <f>SUBTOTAL(3,$C$1:C105)-1</f>
        <v>104</v>
      </c>
      <c r="B105" s="7" t="s">
        <v>357</v>
      </c>
      <c r="C105" s="4" t="str">
        <f>LEFT(L105,MIN(FIND({"区","市","町","村"},L105&amp;"区市町村")))</f>
        <v>東京都東久留米市</v>
      </c>
      <c r="D105" s="4" t="s">
        <v>321</v>
      </c>
      <c r="E105" s="4" t="s">
        <v>324</v>
      </c>
      <c r="F105" s="4"/>
      <c r="G105" s="10">
        <v>45047</v>
      </c>
      <c r="H105" s="4" t="s">
        <v>146</v>
      </c>
      <c r="I105" s="4" t="s">
        <v>97</v>
      </c>
      <c r="J105" s="18" t="s">
        <v>275</v>
      </c>
      <c r="K105" s="19">
        <v>2030043</v>
      </c>
      <c r="L105" s="18" t="s">
        <v>151</v>
      </c>
      <c r="M105" s="18" t="s">
        <v>210</v>
      </c>
      <c r="N105" s="18" t="s">
        <v>151</v>
      </c>
      <c r="O105" s="20">
        <v>45047</v>
      </c>
      <c r="P105" s="20">
        <f t="shared" ref="P105:P115" si="11">G105</f>
        <v>45047</v>
      </c>
      <c r="Q105" s="20">
        <f t="shared" ref="Q105:Q115" si="12">IF(P105=42095,EOMONTH(P105,35),EOMONTH(P105,71))</f>
        <v>47238</v>
      </c>
    </row>
    <row r="106" spans="1:17" x14ac:dyDescent="0.25">
      <c r="A106" s="4">
        <f>SUBTOTAL(3,$C$1:C106)-1</f>
        <v>105</v>
      </c>
      <c r="B106" s="7" t="s">
        <v>458</v>
      </c>
      <c r="C106" s="4" t="str">
        <f>LEFT(L106,MIN(FIND({"区","市","町","村"},L106&amp;"区市町村")))</f>
        <v>東京都東久留米市</v>
      </c>
      <c r="D106" s="4" t="s">
        <v>321</v>
      </c>
      <c r="E106" s="4" t="s">
        <v>324</v>
      </c>
      <c r="F106" s="4"/>
      <c r="G106" s="10">
        <v>45962</v>
      </c>
      <c r="H106" s="4" t="s">
        <v>146</v>
      </c>
      <c r="I106" s="4" t="s">
        <v>97</v>
      </c>
      <c r="J106" s="18" t="s">
        <v>459</v>
      </c>
      <c r="K106" s="19">
        <v>2030052</v>
      </c>
      <c r="L106" s="18" t="s">
        <v>460</v>
      </c>
      <c r="M106" s="18" t="s">
        <v>461</v>
      </c>
      <c r="N106" s="18" t="s">
        <v>462</v>
      </c>
      <c r="O106" s="20">
        <v>45962</v>
      </c>
      <c r="P106" s="20">
        <f t="shared" ref="P106" si="13">G106</f>
        <v>45962</v>
      </c>
      <c r="Q106" s="20">
        <f t="shared" ref="Q106" si="14">IF(P106=42095,EOMONTH(P106,35),EOMONTH(P106,71))</f>
        <v>48152</v>
      </c>
    </row>
    <row r="107" spans="1:17" x14ac:dyDescent="0.25">
      <c r="A107" s="4">
        <f>SUBTOTAL(3,$C$1:C107)-1</f>
        <v>106</v>
      </c>
      <c r="B107" s="7" t="s">
        <v>185</v>
      </c>
      <c r="C107" s="4" t="str">
        <f>LEFT(L107,MIN(FIND({"区","市","町","村"},L107&amp;"区市町村")))</f>
        <v>東京都練馬区</v>
      </c>
      <c r="D107" s="4" t="str">
        <f t="shared" ref="D107:D113" si="15">LEFT(C107,3)</f>
        <v>東京都</v>
      </c>
      <c r="E107" s="4" t="s">
        <v>106</v>
      </c>
      <c r="F107" s="4"/>
      <c r="G107" s="10">
        <v>45017</v>
      </c>
      <c r="H107" s="4" t="s">
        <v>146</v>
      </c>
      <c r="I107" s="4" t="s">
        <v>97</v>
      </c>
      <c r="J107" s="18" t="s">
        <v>181</v>
      </c>
      <c r="K107" s="19">
        <v>1780061</v>
      </c>
      <c r="L107" s="18" t="s">
        <v>142</v>
      </c>
      <c r="M107" s="18" t="s">
        <v>149</v>
      </c>
      <c r="N107" s="18" t="s">
        <v>65</v>
      </c>
      <c r="O107" s="20">
        <v>42826</v>
      </c>
      <c r="P107" s="20">
        <f t="shared" si="11"/>
        <v>45017</v>
      </c>
      <c r="Q107" s="20">
        <f t="shared" si="12"/>
        <v>47208</v>
      </c>
    </row>
    <row r="108" spans="1:17" x14ac:dyDescent="0.25">
      <c r="A108" s="4">
        <f>SUBTOTAL(3,$C$1:C108)-1</f>
        <v>107</v>
      </c>
      <c r="B108" s="7" t="s">
        <v>426</v>
      </c>
      <c r="C108" s="4" t="str">
        <f>LEFT(L108,MIN(FIND({"区","市","町","村"},L108&amp;"区市町村")))</f>
        <v>東京都練馬区</v>
      </c>
      <c r="D108" s="4" t="s">
        <v>321</v>
      </c>
      <c r="E108" s="4" t="s">
        <v>270</v>
      </c>
      <c r="F108" s="4"/>
      <c r="G108" s="10">
        <v>45383</v>
      </c>
      <c r="H108" s="4" t="s">
        <v>146</v>
      </c>
      <c r="I108" s="4" t="s">
        <v>97</v>
      </c>
      <c r="J108" s="18" t="s">
        <v>56</v>
      </c>
      <c r="K108" s="19">
        <v>1780063</v>
      </c>
      <c r="L108" s="18" t="s">
        <v>420</v>
      </c>
      <c r="M108" s="18" t="s">
        <v>200</v>
      </c>
      <c r="N108" s="18" t="s">
        <v>231</v>
      </c>
      <c r="O108" s="20">
        <v>43191</v>
      </c>
      <c r="P108" s="20">
        <f>G108</f>
        <v>45383</v>
      </c>
      <c r="Q108" s="20">
        <f>IF(P108=42095,EOMONTH(P108,35),EOMONTH(P108,71))</f>
        <v>47573</v>
      </c>
    </row>
    <row r="109" spans="1:17" x14ac:dyDescent="0.25">
      <c r="A109" s="4">
        <f>SUBTOTAL(3,$C$1:C109)-1</f>
        <v>108</v>
      </c>
      <c r="B109" s="7" t="s">
        <v>174</v>
      </c>
      <c r="C109" s="4" t="str">
        <f>LEFT(L109,MIN(FIND({"区","市","町","村"},L109&amp;"区市町村")))</f>
        <v>東京都清瀬市</v>
      </c>
      <c r="D109" s="4" t="str">
        <f>LEFT(C109,3)</f>
        <v>東京都</v>
      </c>
      <c r="E109" s="4" t="s">
        <v>21</v>
      </c>
      <c r="F109" s="4"/>
      <c r="G109" s="10">
        <v>45017</v>
      </c>
      <c r="H109" s="4" t="s">
        <v>146</v>
      </c>
      <c r="I109" s="4" t="s">
        <v>97</v>
      </c>
      <c r="J109" s="18" t="s">
        <v>192</v>
      </c>
      <c r="K109" s="19">
        <v>2040022</v>
      </c>
      <c r="L109" s="18" t="s">
        <v>177</v>
      </c>
      <c r="M109" s="18" t="s">
        <v>134</v>
      </c>
      <c r="N109" s="18" t="s">
        <v>177</v>
      </c>
      <c r="O109" s="20">
        <v>42826</v>
      </c>
      <c r="P109" s="20">
        <f>G109</f>
        <v>45017</v>
      </c>
      <c r="Q109" s="20">
        <f>IF(P109=42095,EOMONTH(P109,35),EOMONTH(P109,71))</f>
        <v>47208</v>
      </c>
    </row>
    <row r="110" spans="1:17" x14ac:dyDescent="0.25">
      <c r="A110" s="4">
        <f>SUBTOTAL(3,$C$1:C110)-1</f>
        <v>109</v>
      </c>
      <c r="B110" s="7" t="s">
        <v>6</v>
      </c>
      <c r="C110" s="4" t="str">
        <f>LEFT(L110,MIN(FIND({"区","市","町","村"},L110&amp;"区市町村")))</f>
        <v>東京都清瀬市</v>
      </c>
      <c r="D110" s="4" t="str">
        <f t="shared" si="15"/>
        <v>東京都</v>
      </c>
      <c r="E110" s="4" t="s">
        <v>21</v>
      </c>
      <c r="F110" s="4"/>
      <c r="G110" s="10">
        <v>44228</v>
      </c>
      <c r="H110" s="4" t="s">
        <v>146</v>
      </c>
      <c r="I110" s="4" t="s">
        <v>97</v>
      </c>
      <c r="J110" s="18" t="s">
        <v>156</v>
      </c>
      <c r="K110" s="19">
        <v>2040023</v>
      </c>
      <c r="L110" s="18" t="s">
        <v>38</v>
      </c>
      <c r="M110" s="18" t="s">
        <v>306</v>
      </c>
      <c r="N110" s="18" t="s">
        <v>136</v>
      </c>
      <c r="O110" s="20">
        <v>44228</v>
      </c>
      <c r="P110" s="20">
        <f t="shared" si="11"/>
        <v>44228</v>
      </c>
      <c r="Q110" s="20">
        <f t="shared" si="12"/>
        <v>46418</v>
      </c>
    </row>
    <row r="111" spans="1:17" x14ac:dyDescent="0.25">
      <c r="A111" s="4">
        <f>SUBTOTAL(3,$C$1:C111)-1</f>
        <v>110</v>
      </c>
      <c r="B111" s="7" t="s">
        <v>201</v>
      </c>
      <c r="C111" s="4" t="str">
        <f>LEFT(L111,MIN(FIND({"区","市","町","村"},L111&amp;"区市町村")))</f>
        <v>東京都清瀬市</v>
      </c>
      <c r="D111" s="4" t="str">
        <f>LEFT(C111,3)</f>
        <v>東京都</v>
      </c>
      <c r="E111" s="4" t="s">
        <v>21</v>
      </c>
      <c r="F111" s="4"/>
      <c r="G111" s="10">
        <v>45292</v>
      </c>
      <c r="H111" s="4" t="s">
        <v>146</v>
      </c>
      <c r="I111" s="4" t="s">
        <v>97</v>
      </c>
      <c r="J111" s="18" t="s">
        <v>152</v>
      </c>
      <c r="K111" s="19">
        <v>2040021</v>
      </c>
      <c r="L111" s="18" t="s">
        <v>371</v>
      </c>
      <c r="M111" s="18" t="s">
        <v>84</v>
      </c>
      <c r="N111" s="18" t="s">
        <v>159</v>
      </c>
      <c r="O111" s="20">
        <v>43101</v>
      </c>
      <c r="P111" s="20">
        <f>G111</f>
        <v>45292</v>
      </c>
      <c r="Q111" s="20">
        <f>IF(P111=42095,EOMONTH(P111,35),EOMONTH(P111,71))</f>
        <v>47483</v>
      </c>
    </row>
    <row r="112" spans="1:17" x14ac:dyDescent="0.25">
      <c r="A112" s="4">
        <f>SUBTOTAL(3,$C$1:C112)-1</f>
        <v>111</v>
      </c>
      <c r="B112" s="7" t="s">
        <v>153</v>
      </c>
      <c r="C112" s="4" t="str">
        <f>LEFT(L112,MIN(FIND({"区","市","町","村"},L112&amp;"区市町村")))</f>
        <v>東京都清瀬市</v>
      </c>
      <c r="D112" s="4" t="str">
        <f t="shared" si="15"/>
        <v>東京都</v>
      </c>
      <c r="E112" s="4" t="s">
        <v>21</v>
      </c>
      <c r="F112" s="4"/>
      <c r="G112" s="10">
        <v>45323</v>
      </c>
      <c r="H112" s="4" t="s">
        <v>146</v>
      </c>
      <c r="I112" s="4" t="s">
        <v>97</v>
      </c>
      <c r="J112" s="18" t="s">
        <v>223</v>
      </c>
      <c r="K112" s="19">
        <v>2040021</v>
      </c>
      <c r="L112" s="18" t="s">
        <v>222</v>
      </c>
      <c r="M112" s="18" t="s">
        <v>219</v>
      </c>
      <c r="N112" s="18" t="s">
        <v>222</v>
      </c>
      <c r="O112" s="20">
        <v>43132</v>
      </c>
      <c r="P112" s="20">
        <f t="shared" si="11"/>
        <v>45323</v>
      </c>
      <c r="Q112" s="20">
        <f t="shared" si="12"/>
        <v>47514</v>
      </c>
    </row>
    <row r="113" spans="1:17" x14ac:dyDescent="0.25">
      <c r="A113" s="4">
        <f>SUBTOTAL(3,$C$1:C113)-1</f>
        <v>112</v>
      </c>
      <c r="B113" s="7">
        <v>1172200634</v>
      </c>
      <c r="C113" s="4" t="str">
        <f>LEFT(L113,MIN(FIND({"区","市","町","村"},L113&amp;"区市町村")))</f>
        <v>埼玉県志木市</v>
      </c>
      <c r="D113" s="4" t="str">
        <f t="shared" si="15"/>
        <v>埼玉県</v>
      </c>
      <c r="E113" s="4" t="s">
        <v>220</v>
      </c>
      <c r="F113" s="4"/>
      <c r="G113" s="10">
        <v>45017</v>
      </c>
      <c r="H113" s="4" t="s">
        <v>205</v>
      </c>
      <c r="I113" s="4" t="s">
        <v>117</v>
      </c>
      <c r="J113" s="18" t="s">
        <v>167</v>
      </c>
      <c r="K113" s="19">
        <v>3530002</v>
      </c>
      <c r="L113" s="18" t="s">
        <v>45</v>
      </c>
      <c r="M113" s="18" t="s">
        <v>166</v>
      </c>
      <c r="N113" s="18" t="s">
        <v>45</v>
      </c>
      <c r="O113" s="20">
        <v>42826</v>
      </c>
      <c r="P113" s="20">
        <f t="shared" si="11"/>
        <v>45017</v>
      </c>
      <c r="Q113" s="20">
        <f t="shared" si="12"/>
        <v>47208</v>
      </c>
    </row>
    <row r="114" spans="1:17" x14ac:dyDescent="0.25">
      <c r="A114" s="4">
        <f>SUBTOTAL(3,$C$1:C114)-1</f>
        <v>113</v>
      </c>
      <c r="B114" s="7">
        <v>1374801635</v>
      </c>
      <c r="C114" s="4" t="str">
        <f>LEFT(L114,MIN(FIND({"区","市","町","村"},L114&amp;"区市町村")))</f>
        <v>東京都東久留米市</v>
      </c>
      <c r="D114" s="4" t="str">
        <f>LEFT(C114,3)</f>
        <v>東京都</v>
      </c>
      <c r="E114" s="4" t="s">
        <v>324</v>
      </c>
      <c r="F114" s="4"/>
      <c r="G114" s="10">
        <v>45017</v>
      </c>
      <c r="H114" s="4" t="s">
        <v>205</v>
      </c>
      <c r="I114" s="4" t="s">
        <v>117</v>
      </c>
      <c r="J114" s="18" t="s">
        <v>160</v>
      </c>
      <c r="K114" s="19">
        <v>2030014</v>
      </c>
      <c r="L114" s="18" t="s">
        <v>61</v>
      </c>
      <c r="M114" s="18" t="s">
        <v>114</v>
      </c>
      <c r="N114" s="18" t="s">
        <v>222</v>
      </c>
      <c r="O114" s="20">
        <v>42826</v>
      </c>
      <c r="P114" s="20">
        <f t="shared" si="11"/>
        <v>45017</v>
      </c>
      <c r="Q114" s="20">
        <f t="shared" si="12"/>
        <v>47208</v>
      </c>
    </row>
    <row r="115" spans="1:17" x14ac:dyDescent="0.25">
      <c r="A115" s="4">
        <f>SUBTOTAL(3,$C$1:C115)-1</f>
        <v>114</v>
      </c>
      <c r="B115" s="7">
        <v>1375424361</v>
      </c>
      <c r="C115" s="4" t="str">
        <f>LEFT(L115,MIN(FIND({"区","市","町","村"},L115&amp;"区市町村")))</f>
        <v>東京都西東京市</v>
      </c>
      <c r="D115" s="4" t="s">
        <v>321</v>
      </c>
      <c r="E115" s="4" t="s">
        <v>260</v>
      </c>
      <c r="F115" s="4"/>
      <c r="G115" s="10">
        <v>45383</v>
      </c>
      <c r="H115" s="4" t="s">
        <v>205</v>
      </c>
      <c r="I115" s="4" t="s">
        <v>117</v>
      </c>
      <c r="J115" s="18" t="s">
        <v>129</v>
      </c>
      <c r="K115" s="19">
        <v>2020001</v>
      </c>
      <c r="L115" s="18" t="s">
        <v>415</v>
      </c>
      <c r="M115" s="18" t="s">
        <v>102</v>
      </c>
      <c r="N115" s="18" t="s">
        <v>414</v>
      </c>
      <c r="O115" s="20">
        <v>43282</v>
      </c>
      <c r="P115" s="20">
        <f t="shared" si="11"/>
        <v>45383</v>
      </c>
      <c r="Q115" s="20">
        <f t="shared" si="12"/>
        <v>47573</v>
      </c>
    </row>
    <row r="116" spans="1:17" x14ac:dyDescent="0.25">
      <c r="A116" s="4">
        <f>SUBTOTAL(3,$C$1:C116)-1</f>
        <v>115</v>
      </c>
      <c r="B116" s="7" t="s">
        <v>153</v>
      </c>
      <c r="C116" s="4" t="str">
        <f>LEFT(L116,MIN(FIND({"区","市","町","村"},L116&amp;"区市町村")))</f>
        <v>東京都清瀬市</v>
      </c>
      <c r="D116" s="4" t="str">
        <f>LEFT(C116,3)</f>
        <v>東京都</v>
      </c>
      <c r="E116" s="4" t="s">
        <v>49</v>
      </c>
      <c r="F116" s="4"/>
      <c r="G116" s="10">
        <v>45323</v>
      </c>
      <c r="H116" s="4" t="s">
        <v>205</v>
      </c>
      <c r="I116" s="4" t="s">
        <v>117</v>
      </c>
      <c r="J116" s="18" t="s">
        <v>223</v>
      </c>
      <c r="K116" s="19">
        <v>2040021</v>
      </c>
      <c r="L116" s="18" t="s">
        <v>222</v>
      </c>
      <c r="M116" s="18" t="s">
        <v>219</v>
      </c>
      <c r="N116" s="18" t="s">
        <v>222</v>
      </c>
      <c r="O116" s="20">
        <v>43132</v>
      </c>
      <c r="P116" s="20">
        <f>G116</f>
        <v>45323</v>
      </c>
      <c r="Q116" s="20">
        <f>IF(P116=42095,EOMONTH(P116,35),EOMONTH(P116,71))</f>
        <v>47514</v>
      </c>
    </row>
  </sheetData>
  <autoFilter ref="A1:Q116" xr:uid="{00000000-0009-0000-0000-000000000000}"/>
  <phoneticPr fontId="13"/>
  <printOptions horizontalCentered="1"/>
  <pageMargins left="0.78740157480314965" right="0.78740157480314965" top="0.98425196850393704" bottom="0.98425196850393704" header="0.51181102362204722" footer="0.51181102362204722"/>
  <pageSetup paperSize="8" scale="67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R8.1.1現在</vt:lpstr>
      <vt:lpstr>R8.1.1現在!Print_Area</vt:lpstr>
      <vt:lpstr>R8.1.1現在!Print_Titles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2245</dc:creator>
  <cp:lastModifiedBy>新座市</cp:lastModifiedBy>
  <cp:lastPrinted>2024-10-22T04:17:49Z</cp:lastPrinted>
  <dcterms:created xsi:type="dcterms:W3CDTF">2017-04-11T02:20:10Z</dcterms:created>
  <dcterms:modified xsi:type="dcterms:W3CDTF">2025-12-26T07:40:01Z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2.1.13.0</vt:lpwstr>
      <vt:lpwstr>2.1.7.0</vt:lpwstr>
      <vt:lpwstr>2.1.8.0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2023-08-16T01:08:17Z</vt:filetime>
  </property>
</Properties>
</file>