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回答【未送信】\【2.2】【埼玉県市町村課】公営企業に係る経営比較分析表（令和６年度決算）の分析等について（依頼）\02回答\【経営比較分析表】2024_112305_46_1718\"/>
    </mc:Choice>
  </mc:AlternateContent>
  <xr:revisionPtr revIDLastSave="0" documentId="13_ncr:1_{56A22EF4-69D2-484C-B516-F5D636B303D0}" xr6:coauthVersionLast="47" xr6:coauthVersionMax="47" xr10:uidLastSave="{00000000-0000-0000-0000-000000000000}"/>
  <workbookProtection workbookAlgorithmName="SHA-512" workbookHashValue="3a7gZ/QrlfDCSZSAmNEk/G99Cc5uaUQbZ2JERe5XizMTbbZGhlD0uwnPcWzsGtnLspT3ZXB9vKjChFJGocCh+Q==" workbookSaltValue="KpBJQo+gXyQGieGz8PpMuw==" workbookSpinCount="100000" lockStructure="1"/>
  <bookViews>
    <workbookView minimized="1" xWindow="7515" yWindow="1275" windowWidth="11655" windowHeight="1021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<sst xmlns="http://schemas.openxmlformats.org/spreadsheetml/2006/main" count="236" uniqueCount="116">
  <si>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</si>
  <si>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</si>
  <si>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</si>
  <si>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</si>
  <si>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</si>
  <si>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</si>
  <si>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</si>
  <si>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</si>
  <si>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</si>
  <si>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</si>
  <si>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</si>
  <si>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</si>
  <si>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</si>
  <si>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</si>
  <si>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</si>
  <si>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</si>
  <si>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</si>
  <si>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</si>
  <si>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</si>
  <si>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</si>
  <si>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</si>
  <si>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</si>
  <si>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</si>
  <si>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</si>
  <si>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</si>
  <si>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</si>
  <si>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</si>
  <si>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</si>
  <si>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</si>
  <si>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</si>
  <si>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</si>
  <si>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</si>
  <si>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</si>
  <si>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</si>
  <si>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</si>
  <si>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</si>
  <si>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</si>
  <si>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</si>
  <si>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</si>
  <si>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</si>
  <si>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</si>
  <si>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</si>
  <si>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</si>
  <si>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</si>
  <si>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</si>
  <si>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</si>
  <si>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</si>
  <si>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</si>
  <si>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</si>
  <si>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</si>
  <si>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</si>
  <si>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</si>
  <si>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</si>
  <si>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</si>
  <si>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</si>
  <si>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</si>
  <si>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</si>
  <si>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</si>
  <si>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</si>
  <si>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</si>
  <si>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</si>
  <si>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</si>
  <si>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</si>
  <si>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</si>
  <si>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</si>
  <si>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</si>
  <si>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</si>
  <si>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</si>
  <si>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</si>
  <si>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</si>
  <si>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</si>
  <si>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</si>
  <si>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</si>
  <si>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</si>
  <si>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</si>
  <si>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</si>
  <si>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</si>
  <si>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</si>
  <si>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</si>
  <si>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</si>
  <si>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</si>
  <si>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</si>
  <si>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</si>
  <si>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</si>
  <si>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</si>
  <si>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</si>
  <si>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</si>
  <si>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</si>
  <si>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</si>
  <si>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</si>
  <si>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</si>
  <si>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</si>
  <si>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</si>
  <si>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</si>
  <si>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</si>
  <si>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</si>
  <si>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新座市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</si>
  <si>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</si>
  <si>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</si>
  <si>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</si>
  <si>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</si>
  <si>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</si>
  <si>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</si>
  <si>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</si>
  <si>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</si>
  <si>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</si>
  <si>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</si>
  <si>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</si>
  <si>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</si>
  <si>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</si>
  <si>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</si>
  <si>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</si>
  <si>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</si>
  <si>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建設事業開始が昭和５０年であるが、地方公営企業法の適用が令和２年度であることから、償却対象資産の減価償却について全国平均及び類似団体平均よりも進んでいない。
②管渠老朽化率
　法定耐用年数を超えた管渠が発生し、全国平均及び類似団体平均を上回っている。今後老朽化が進んでいくことから、ストックマネジメント計画に基づき、管渠の更新を進めていく。
③管渠改善率
　全国平均及び類似団体平均を下回っているが、ストックマネジメント計画に基づき、経営の健全性を考慮した上、更新すべき管渠の把握や更新工事額、財源等の確保など適切な管理に努めていく。</t>
    <phoneticPr fontId="4"/>
  </si>
  <si>
    <t>　本市公共下水道は、昭和５０年の建設開始以降、着実に整備事業を進め、市民生活の向上を図っていった。その一方で、整備事業の中心的財源は企業債であったことから、これまでの各年度の経営状況においては、資本費の負担が多く、汚水処理原価や経費回収率の悪化要因となっていた。しかしながら、近年、完済する企業債が増加してきていることから、今後徐々に経営状況の改善に寄与することが見込まれるが、物価の高騰等に伴い、維持管理費等の増加が見込まれることから、令和７年度に下水道使用料を改定し、適正な使用料水準を目指していく。
　このほか、ストックマネジメント計画に基づき、今後更新すべき管渠の適正な把握に努めるとともに、経営戦略に基づき、適切な使用料水準も含めた総合的な経営分析を行い、経営健全化を図っていく。</t>
    <rPh sb="219" eb="221">
      <t>レイワ</t>
    </rPh>
    <rPh sb="222" eb="224">
      <t>ネンド</t>
    </rPh>
    <rPh sb="225" eb="231">
      <t>ゲスイドウシヨウリョウ</t>
    </rPh>
    <rPh sb="232" eb="234">
      <t>カイテイ</t>
    </rPh>
    <rPh sb="236" eb="238">
      <t>テキセイ</t>
    </rPh>
    <rPh sb="245" eb="247">
      <t>メザ</t>
    </rPh>
    <phoneticPr fontId="4"/>
  </si>
  <si>
    <t>①経常収支比率
　適正値である１００％を上回っており、単年度収支は黒字の状況である。しかしながら、エネルギー価格や物価の高騰等に伴い、負担の増加が見込まれるため、令和７年度に下水道使用料を改定し、使用料収入の確保を見込む。
②累積欠損金比率
　累積欠損金比率については、累積欠損金を生じておらず、今後も同様の傾向を見込む。
③流動比率
　前年度と比べ改善し、適正値である１００％以上を上回っている。今後も支払能力を高めていくため、現金預金の増や企業債償還の原資を使用料収入で賄うようにしていく必要がある。
④企業債残高対事業規模比率
　前年度に比べ減少しており、類似団体平均値を下回っている。土地区画整理事業に伴う新規借入額が減少していること、過去に行った工事費等の借入に対する償還が進んでいることから、数年は減少傾向を見込んでいるが、今後は、改築更新の時期を迎えるため、企業債残高が膨れ上がらないように計画的な投資をしていく。
⑤経費回収率
　類似団体平均値を下回っているが、資本費の減少傾向により１００％を上回っている。今後は、エネルギー価格や物価の高騰等に伴い、負担の増加が見込まれるため、令和７年度に下水道使用料を改定し、使用料収入の確保を見込む。
⑥汚水処理原価
　資本費の減少傾向により、現状の原価は低くなっている。今後は、維持管理費について、エネルギー価格や物価の高騰等に伴い、負担の増加が見込まれるため、適正な維持管理による汚水処理費の抑制や有収水量の確保に努めていく。
⑧水洗化率
　全国平均及び類似団体平均値よりも高い状態であるが、引き続き、水洗化指導を実施し、使用料収入の確保を目指す。</t>
    <rPh sb="54" eb="56">
      <t>カカク</t>
    </rPh>
    <rPh sb="179" eb="181">
      <t>テキセイ</t>
    </rPh>
    <rPh sb="181" eb="182">
      <t>チ</t>
    </rPh>
    <rPh sb="189" eb="191">
      <t>イジョウ</t>
    </rPh>
    <rPh sb="192" eb="194">
      <t>ウワマワ</t>
    </rPh>
    <rPh sb="199" eb="201">
      <t>コンゴ</t>
    </rPh>
    <rPh sb="202" eb="204">
      <t>シハライ</t>
    </rPh>
    <rPh sb="204" eb="206">
      <t>ノウリョク</t>
    </rPh>
    <rPh sb="207" eb="208">
      <t>タカ</t>
    </rPh>
    <rPh sb="215" eb="217">
      <t>ゲンキン</t>
    </rPh>
    <rPh sb="217" eb="219">
      <t>ヨキン</t>
    </rPh>
    <rPh sb="220" eb="221">
      <t>ゾウ</t>
    </rPh>
    <rPh sb="222" eb="224">
      <t>キギョウ</t>
    </rPh>
    <rPh sb="224" eb="225">
      <t>サイ</t>
    </rPh>
    <rPh sb="225" eb="227">
      <t>ショウカン</t>
    </rPh>
    <rPh sb="228" eb="230">
      <t>ゲンシ</t>
    </rPh>
    <rPh sb="231" eb="233">
      <t>シヨウ</t>
    </rPh>
    <rPh sb="233" eb="234">
      <t>リョウ</t>
    </rPh>
    <rPh sb="234" eb="236">
      <t>シュウニュウ</t>
    </rPh>
    <rPh sb="237" eb="238">
      <t>マカナ</t>
    </rPh>
    <rPh sb="246" eb="248">
      <t>ヒツヨウ</t>
    </rPh>
    <rPh sb="254" eb="256">
      <t>キギョウ</t>
    </rPh>
    <rPh sb="256" eb="257">
      <t>サイ</t>
    </rPh>
    <rPh sb="257" eb="259">
      <t>ザンダカ</t>
    </rPh>
    <rPh sb="259" eb="260">
      <t>タイ</t>
    </rPh>
    <rPh sb="260" eb="262">
      <t>ジギョウ</t>
    </rPh>
    <rPh sb="262" eb="264">
      <t>キボ</t>
    </rPh>
    <rPh sb="264" eb="266">
      <t>ヒリツ</t>
    </rPh>
    <rPh sb="268" eb="271">
      <t>ゼンネンド</t>
    </rPh>
    <rPh sb="272" eb="273">
      <t>クラ</t>
    </rPh>
    <rPh sb="274" eb="276">
      <t>ゲンショウ</t>
    </rPh>
    <rPh sb="281" eb="283">
      <t>ルイジ</t>
    </rPh>
    <rPh sb="283" eb="285">
      <t>ダンタイ</t>
    </rPh>
    <rPh sb="285" eb="288">
      <t>ヘイキンチ</t>
    </rPh>
    <rPh sb="289" eb="291">
      <t>シタマワ</t>
    </rPh>
    <rPh sb="296" eb="298">
      <t>トチ</t>
    </rPh>
    <rPh sb="298" eb="300">
      <t>クカク</t>
    </rPh>
    <rPh sb="300" eb="302">
      <t>セイリ</t>
    </rPh>
    <rPh sb="302" eb="304">
      <t>ジギョウ</t>
    </rPh>
    <rPh sb="305" eb="306">
      <t>トモナ</t>
    </rPh>
    <rPh sb="352" eb="354">
      <t>スウネン</t>
    </rPh>
    <rPh sb="355" eb="357">
      <t>ゲンショウ</t>
    </rPh>
    <rPh sb="357" eb="359">
      <t>ケイコウ</t>
    </rPh>
    <rPh sb="360" eb="362">
      <t>ミコ</t>
    </rPh>
    <rPh sb="368" eb="370">
      <t>コンゴ</t>
    </rPh>
    <rPh sb="372" eb="374">
      <t>カイチク</t>
    </rPh>
    <rPh sb="374" eb="376">
      <t>コウシン</t>
    </rPh>
    <rPh sb="377" eb="379">
      <t>ジキ</t>
    </rPh>
    <rPh sb="380" eb="381">
      <t>ムカ</t>
    </rPh>
    <rPh sb="386" eb="388">
      <t>キギョウ</t>
    </rPh>
    <rPh sb="388" eb="389">
      <t>サイ</t>
    </rPh>
    <rPh sb="389" eb="391">
      <t>ザンダカ</t>
    </rPh>
    <rPh sb="392" eb="393">
      <t>フク</t>
    </rPh>
    <rPh sb="394" eb="395">
      <t>ア</t>
    </rPh>
    <rPh sb="402" eb="405">
      <t>ケイカクテキ</t>
    </rPh>
    <rPh sb="406" eb="408">
      <t>トウシ</t>
    </rPh>
    <rPh sb="416" eb="418">
      <t>ケイヒ</t>
    </rPh>
    <rPh sb="418" eb="420">
      <t>カイシュウ</t>
    </rPh>
    <rPh sb="420" eb="421">
      <t>リツ</t>
    </rPh>
    <rPh sb="423" eb="425">
      <t>ルイジ</t>
    </rPh>
    <rPh sb="425" eb="427">
      <t>ダンタイ</t>
    </rPh>
    <rPh sb="427" eb="430">
      <t>ヘイキンチ</t>
    </rPh>
    <rPh sb="431" eb="433">
      <t>シタマワ</t>
    </rPh>
    <rPh sb="439" eb="441">
      <t>シホン</t>
    </rPh>
    <rPh sb="441" eb="442">
      <t>ヒ</t>
    </rPh>
    <rPh sb="443" eb="445">
      <t>ゲンショウ</t>
    </rPh>
    <rPh sb="445" eb="447">
      <t>ケイコウ</t>
    </rPh>
    <rPh sb="455" eb="457">
      <t>ウワマワ</t>
    </rPh>
    <rPh sb="462" eb="464">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</si>
</sst>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9"/>
      <color theme="1"/>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0.02</c:v>
                </c:pt>
                <c:pt idx="3" formatCode="#,##0.00;&quot;△&quot;#,##0.00;&quot;-&quot;">
                  <c:v>0.03</c:v>
                </c:pt>
                <c:pt idx="4" formatCode="#,##0.00;&quot;△&quot;#,##0.00;&quot;-&quot;">
                  <c:v>0.06</c:v>
                </c:pt>
              </c:numCache>
            </c:numRef>
          </c:val>
          <c:extLst>
            <c:ext xmlns:c16="http://schemas.microsoft.com/office/drawing/2014/chart" uri="{C3380CC4-5D6E-409C-BE32-E72D297353CC}">
              <c16:uniqueId val="{00000000-E93B-499F-904E-C3BADACD50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E93B-499F-904E-C3BADACD50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9B-48A2-9ED4-377595BF6BD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849B-48A2-9ED4-377595BF6BD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98.43</c:v>
                </c:pt>
                <c:pt idx="1">
                  <c:v>98.52</c:v>
                </c:pt>
                <c:pt idx="2">
                  <c:v>98.58</c:v>
                </c:pt>
                <c:pt idx="3">
                  <c:v>98.66</c:v>
                </c:pt>
                <c:pt idx="4">
                  <c:v>98.78</c:v>
                </c:pt>
              </c:numCache>
            </c:numRef>
          </c:val>
          <c:extLst>
            <c:ext xmlns:c16="http://schemas.microsoft.com/office/drawing/2014/chart" uri="{C3380CC4-5D6E-409C-BE32-E72D297353CC}">
              <c16:uniqueId val="{00000000-1932-4C97-8864-F6FC2C09EC4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1932-4C97-8864-F6FC2C09EC4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122.05</c:v>
                </c:pt>
                <c:pt idx="1">
                  <c:v>115.18</c:v>
                </c:pt>
                <c:pt idx="2">
                  <c:v>113.45</c:v>
                </c:pt>
                <c:pt idx="3">
                  <c:v>110.74</c:v>
                </c:pt>
                <c:pt idx="4">
                  <c:v>109.27</c:v>
                </c:pt>
              </c:numCache>
            </c:numRef>
          </c:val>
          <c:extLst>
            <c:ext xmlns:c16="http://schemas.microsoft.com/office/drawing/2014/chart" uri="{C3380CC4-5D6E-409C-BE32-E72D297353CC}">
              <c16:uniqueId val="{00000000-EC86-469B-84EA-6D9BFF5B5C0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EC86-469B-84EA-6D9BFF5B5C0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4.03</c:v>
                </c:pt>
                <c:pt idx="1">
                  <c:v>7.91</c:v>
                </c:pt>
                <c:pt idx="2">
                  <c:v>11.33</c:v>
                </c:pt>
                <c:pt idx="3">
                  <c:v>14.56</c:v>
                </c:pt>
                <c:pt idx="4">
                  <c:v>17.77</c:v>
                </c:pt>
              </c:numCache>
            </c:numRef>
          </c:val>
          <c:extLst>
            <c:ext xmlns:c16="http://schemas.microsoft.com/office/drawing/2014/chart" uri="{C3380CC4-5D6E-409C-BE32-E72D297353CC}">
              <c16:uniqueId val="{00000000-6EF7-4154-B4F5-69B84733258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6EF7-4154-B4F5-69B84733258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17.72</c:v>
                </c:pt>
                <c:pt idx="3" formatCode="#,##0.00;&quot;△&quot;#,##0.00;&quot;-&quot;">
                  <c:v>18.34</c:v>
                </c:pt>
                <c:pt idx="4" formatCode="#,##0.00;&quot;△&quot;#,##0.00;&quot;-&quot;">
                  <c:v>19.22</c:v>
                </c:pt>
              </c:numCache>
            </c:numRef>
          </c:val>
          <c:extLst>
            <c:ext xmlns:c16="http://schemas.microsoft.com/office/drawing/2014/chart" uri="{C3380CC4-5D6E-409C-BE32-E72D297353CC}">
              <c16:uniqueId val="{00000000-FF73-4C83-AE7D-4DBFE36323F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FF73-4C83-AE7D-4DBFE36323F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92-4919-BFA5-A9049CF48A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3192-4919-BFA5-A9049CF48A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53.52</c:v>
                </c:pt>
                <c:pt idx="1">
                  <c:v>69.41</c:v>
                </c:pt>
                <c:pt idx="2">
                  <c:v>88.44</c:v>
                </c:pt>
                <c:pt idx="3">
                  <c:v>115.75</c:v>
                </c:pt>
                <c:pt idx="4">
                  <c:v>126.31</c:v>
                </c:pt>
              </c:numCache>
            </c:numRef>
          </c:val>
          <c:extLst>
            <c:ext xmlns:c16="http://schemas.microsoft.com/office/drawing/2014/chart" uri="{C3380CC4-5D6E-409C-BE32-E72D297353CC}">
              <c16:uniqueId val="{00000000-B2F5-4B87-B610-6BE78BBCDB2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B2F5-4B87-B610-6BE78BBCDB2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496.67</c:v>
                </c:pt>
                <c:pt idx="1">
                  <c:v>450.99</c:v>
                </c:pt>
                <c:pt idx="2">
                  <c:v>421.95</c:v>
                </c:pt>
                <c:pt idx="3">
                  <c:v>385.24</c:v>
                </c:pt>
                <c:pt idx="4">
                  <c:v>367.39</c:v>
                </c:pt>
              </c:numCache>
            </c:numRef>
          </c:val>
          <c:extLst>
            <c:ext xmlns:c16="http://schemas.microsoft.com/office/drawing/2014/chart" uri="{C3380CC4-5D6E-409C-BE32-E72D297353CC}">
              <c16:uniqueId val="{00000000-D186-470D-A06D-B79CAE803BF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D186-470D-A06D-B79CAE803BF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100.61</c:v>
                </c:pt>
                <c:pt idx="1">
                  <c:v>101.74</c:v>
                </c:pt>
                <c:pt idx="2">
                  <c:v>100.9</c:v>
                </c:pt>
                <c:pt idx="3">
                  <c:v>100.54</c:v>
                </c:pt>
                <c:pt idx="4">
                  <c:v>100.42</c:v>
                </c:pt>
              </c:numCache>
            </c:numRef>
          </c:val>
          <c:extLst>
            <c:ext xmlns:c16="http://schemas.microsoft.com/office/drawing/2014/chart" uri="{C3380CC4-5D6E-409C-BE32-E72D297353CC}">
              <c16:uniqueId val="{00000000-7926-469B-ADFA-A43FDD60DA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7926-469B-ADFA-A43FDD60DA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88.09</c:v>
                </c:pt>
                <c:pt idx="1">
                  <c:v>87.56</c:v>
                </c:pt>
                <c:pt idx="2">
                  <c:v>88.58</c:v>
                </c:pt>
                <c:pt idx="3">
                  <c:v>89.26</c:v>
                </c:pt>
                <c:pt idx="4">
                  <c:v>89.52</c:v>
                </c:pt>
              </c:numCache>
            </c:numRef>
          </c:val>
          <c:extLst>
            <c:ext xmlns:c16="http://schemas.microsoft.com/office/drawing/2014/chart" uri="{C3380CC4-5D6E-409C-BE32-E72D297353CC}">
              <c16:uniqueId val="{00000000-7BA5-477A-80C2-7731374EDB6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7BA5-477A-80C2-7731374EDB6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AT5" sqref="AT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埼玉県　新座市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Aa</v>
      </c>
      <c r="X8" s="39"/>
      <c r="Y8" s="39"/>
      <c r="Z8" s="39"/>
      <c r="AA8" s="39"/>
      <c r="AB8" s="39"/>
      <c r="AC8" s="39"/>
      <c r="AD8" s="40" t="str">
        <f>データ!$M$6</f>
        <v>非設置</v>
      </c>
      <c r="AE8" s="40"/>
      <c r="AF8" s="40"/>
      <c r="AG8" s="40"/>
      <c r="AH8" s="40"/>
      <c r="AI8" s="40"/>
      <c r="AJ8" s="40"/>
      <c r="AK8" s="3"/>
      <c r="AL8" s="41">
        <f>データ!S6</f>
        <v>166412</v>
      </c>
      <c r="AM8" s="41"/>
      <c r="AN8" s="41"/>
      <c r="AO8" s="41"/>
      <c r="AP8" s="41"/>
      <c r="AQ8" s="41"/>
      <c r="AR8" s="41"/>
      <c r="AS8" s="41"/>
      <c r="AT8" s="34">
        <f>データ!T6</f>
        <v>22.78</v>
      </c>
      <c r="AU8" s="34"/>
      <c r="AV8" s="34"/>
      <c r="AW8" s="34"/>
      <c r="AX8" s="34"/>
      <c r="AY8" s="34"/>
      <c r="AZ8" s="34"/>
      <c r="BA8" s="34"/>
      <c r="BB8" s="34">
        <f>データ!U6</f>
        <v>7305.18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77.05</v>
      </c>
      <c r="J10" s="34"/>
      <c r="K10" s="34"/>
      <c r="L10" s="34"/>
      <c r="M10" s="34"/>
      <c r="N10" s="34"/>
      <c r="O10" s="34"/>
      <c r="P10" s="34">
        <f>データ!P6</f>
        <v>96.01</v>
      </c>
      <c r="Q10" s="34"/>
      <c r="R10" s="34"/>
      <c r="S10" s="34"/>
      <c r="T10" s="34"/>
      <c r="U10" s="34"/>
      <c r="V10" s="34"/>
      <c r="W10" s="34">
        <f>データ!Q6</f>
        <v>99.5</v>
      </c>
      <c r="X10" s="34"/>
      <c r="Y10" s="34"/>
      <c r="Z10" s="34"/>
      <c r="AA10" s="34"/>
      <c r="AB10" s="34"/>
      <c r="AC10" s="34"/>
      <c r="AD10" s="41">
        <f>データ!R6</f>
        <v>1639</v>
      </c>
      <c r="AE10" s="41"/>
      <c r="AF10" s="41"/>
      <c r="AG10" s="41"/>
      <c r="AH10" s="41"/>
      <c r="AI10" s="41"/>
      <c r="AJ10" s="41"/>
      <c r="AK10" s="2"/>
      <c r="AL10" s="41">
        <f>データ!V6</f>
        <v>159760</v>
      </c>
      <c r="AM10" s="41"/>
      <c r="AN10" s="41"/>
      <c r="AO10" s="41"/>
      <c r="AP10" s="41"/>
      <c r="AQ10" s="41"/>
      <c r="AR10" s="41"/>
      <c r="AS10" s="41"/>
      <c r="AT10" s="34">
        <f>データ!W6</f>
        <v>14.69</v>
      </c>
      <c r="AU10" s="34"/>
      <c r="AV10" s="34"/>
      <c r="AW10" s="34"/>
      <c r="AX10" s="34"/>
      <c r="AY10" s="34"/>
      <c r="AZ10" s="34"/>
      <c r="BA10" s="34"/>
      <c r="BB10" s="34">
        <f>データ!X6</f>
        <v>10875.43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7"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7"/>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7"/>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7"/>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7"/>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7"/>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7"/>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7"/>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7"/>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7"/>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7"/>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7"/>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7"/>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7"/>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7"/>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7"/>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7"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xqHKTlYFope+8k8I0dVHUnJvlS05Sx7AXuL+XnhhwFCI315WZANzfwS3qQK4yI96rLDKDObAm5urcMjyIBR7w==" saltValue="AaTgWs5VISBP3XKi0TWPC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112305</v>
      </c>
      <c r="D6" s="19">
        <f t="shared" si="3"/>
        <v>46</v>
      </c>
      <c r="E6" s="19">
        <f t="shared" si="3"/>
        <v>17</v>
      </c>
      <c r="F6" s="19">
        <f t="shared" si="3"/>
        <v>1</v>
      </c>
      <c r="G6" s="19">
        <f t="shared" si="3"/>
        <v>0</v>
      </c>
      <c r="H6" s="19" t="str">
        <f t="shared" si="3"/>
        <v>埼玉県　新座市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77.05</v>
      </c>
      <c r="P6" s="20">
        <f t="shared" si="3"/>
        <v>96.01</v>
      </c>
      <c r="Q6" s="20">
        <f t="shared" si="3"/>
        <v>99.5</v>
      </c>
      <c r="R6" s="20">
        <f t="shared" si="3"/>
        <v>1639</v>
      </c>
      <c r="S6" s="20">
        <f t="shared" si="3"/>
        <v>166412</v>
      </c>
      <c r="T6" s="20">
        <f t="shared" si="3"/>
        <v>22.78</v>
      </c>
      <c r="U6" s="20">
        <f t="shared" si="3"/>
        <v>7305.18</v>
      </c>
      <c r="V6" s="20">
        <f t="shared" si="3"/>
        <v>159760</v>
      </c>
      <c r="W6" s="20">
        <f t="shared" si="3"/>
        <v>14.69</v>
      </c>
      <c r="X6" s="20">
        <f t="shared" si="3"/>
        <v>10875.43</v>
      </c>
      <c r="Y6" s="21">
        <f>IF(Y7="",NA(),Y7)</f>
        <v>122.05</v>
      </c>
      <c r="Z6" s="21">
        <f t="shared" ref="Z6:AH6" si="4">IF(Z7="",NA(),Z7)</f>
        <v>115.18</v>
      </c>
      <c r="AA6" s="21">
        <f t="shared" si="4"/>
        <v>113.45</v>
      </c>
      <c r="AB6" s="21">
        <f t="shared" si="4"/>
        <v>110.74</v>
      </c>
      <c r="AC6" s="21">
        <f t="shared" si="4"/>
        <v>109.27</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53.52</v>
      </c>
      <c r="AV6" s="21">
        <f t="shared" ref="AV6:BD6" si="6">IF(AV7="",NA(),AV7)</f>
        <v>69.41</v>
      </c>
      <c r="AW6" s="21">
        <f t="shared" si="6"/>
        <v>88.44</v>
      </c>
      <c r="AX6" s="21">
        <f t="shared" si="6"/>
        <v>115.75</v>
      </c>
      <c r="AY6" s="21">
        <f t="shared" si="6"/>
        <v>126.31</v>
      </c>
      <c r="AZ6" s="21">
        <f t="shared" si="6"/>
        <v>77.72</v>
      </c>
      <c r="BA6" s="21">
        <f t="shared" si="6"/>
        <v>86.61</v>
      </c>
      <c r="BB6" s="21">
        <f t="shared" si="6"/>
        <v>100.73</v>
      </c>
      <c r="BC6" s="21">
        <f t="shared" si="6"/>
        <v>108.7</v>
      </c>
      <c r="BD6" s="21">
        <f t="shared" si="6"/>
        <v>120.78</v>
      </c>
      <c r="BE6" s="20" t="str">
        <f>IF(BE7="","",IF(BE7="-","【-】","【"&amp;SUBSTITUTE(TEXT(BE7,"#,##0.00"),"-","△")&amp;"】"))</f>
        <v>【82.75】</v>
      </c>
      <c r="BF6" s="21">
        <f>IF(BF7="",NA(),BF7)</f>
        <v>496.67</v>
      </c>
      <c r="BG6" s="21">
        <f t="shared" ref="BG6:BO6" si="7">IF(BG7="",NA(),BG7)</f>
        <v>450.99</v>
      </c>
      <c r="BH6" s="21">
        <f t="shared" si="7"/>
        <v>421.95</v>
      </c>
      <c r="BI6" s="21">
        <f t="shared" si="7"/>
        <v>385.24</v>
      </c>
      <c r="BJ6" s="21">
        <f t="shared" si="7"/>
        <v>367.39</v>
      </c>
      <c r="BK6" s="21">
        <f t="shared" si="7"/>
        <v>485.6</v>
      </c>
      <c r="BL6" s="21">
        <f t="shared" si="7"/>
        <v>463.93</v>
      </c>
      <c r="BM6" s="21">
        <f t="shared" si="7"/>
        <v>481.88</v>
      </c>
      <c r="BN6" s="21">
        <f t="shared" si="7"/>
        <v>460.03</v>
      </c>
      <c r="BO6" s="21">
        <f t="shared" si="7"/>
        <v>447.27</v>
      </c>
      <c r="BP6" s="20" t="str">
        <f>IF(BP7="","",IF(BP7="-","【-】","【"&amp;SUBSTITUTE(TEXT(BP7,"#,##0.00"),"-","△")&amp;"】"))</f>
        <v>【602.56】</v>
      </c>
      <c r="BQ6" s="21">
        <f>IF(BQ7="",NA(),BQ7)</f>
        <v>100.61</v>
      </c>
      <c r="BR6" s="21">
        <f t="shared" ref="BR6:BZ6" si="8">IF(BR7="",NA(),BR7)</f>
        <v>101.74</v>
      </c>
      <c r="BS6" s="21">
        <f t="shared" si="8"/>
        <v>100.9</v>
      </c>
      <c r="BT6" s="21">
        <f t="shared" si="8"/>
        <v>100.54</v>
      </c>
      <c r="BU6" s="21">
        <f t="shared" si="8"/>
        <v>100.42</v>
      </c>
      <c r="BV6" s="21">
        <f t="shared" si="8"/>
        <v>99.95</v>
      </c>
      <c r="BW6" s="21">
        <f t="shared" si="8"/>
        <v>103.4</v>
      </c>
      <c r="BX6" s="21">
        <f t="shared" si="8"/>
        <v>101.87</v>
      </c>
      <c r="BY6" s="21">
        <f t="shared" si="8"/>
        <v>101.33</v>
      </c>
      <c r="BZ6" s="21">
        <f t="shared" si="8"/>
        <v>101.5</v>
      </c>
      <c r="CA6" s="20" t="str">
        <f>IF(CA7="","",IF(CA7="-","【-】","【"&amp;SUBSTITUTE(TEXT(CA7,"#,##0.00"),"-","△")&amp;"】"))</f>
        <v>【97.94】</v>
      </c>
      <c r="CB6" s="21">
        <f>IF(CB7="",NA(),CB7)</f>
        <v>88.09</v>
      </c>
      <c r="CC6" s="21">
        <f t="shared" ref="CC6:CK6" si="9">IF(CC7="",NA(),CC7)</f>
        <v>87.56</v>
      </c>
      <c r="CD6" s="21">
        <f t="shared" si="9"/>
        <v>88.58</v>
      </c>
      <c r="CE6" s="21">
        <f t="shared" si="9"/>
        <v>89.26</v>
      </c>
      <c r="CF6" s="21">
        <f t="shared" si="9"/>
        <v>89.52</v>
      </c>
      <c r="CG6" s="21">
        <f t="shared" si="9"/>
        <v>110.21</v>
      </c>
      <c r="CH6" s="21">
        <f t="shared" si="9"/>
        <v>110.26</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98.43</v>
      </c>
      <c r="CY6" s="21">
        <f t="shared" ref="CY6:DG6" si="11">IF(CY7="",NA(),CY7)</f>
        <v>98.52</v>
      </c>
      <c r="CZ6" s="21">
        <f t="shared" si="11"/>
        <v>98.58</v>
      </c>
      <c r="DA6" s="21">
        <f t="shared" si="11"/>
        <v>98.66</v>
      </c>
      <c r="DB6" s="21">
        <f t="shared" si="11"/>
        <v>98.78</v>
      </c>
      <c r="DC6" s="21">
        <f t="shared" si="11"/>
        <v>97.7</v>
      </c>
      <c r="DD6" s="21">
        <f t="shared" si="11"/>
        <v>97.59</v>
      </c>
      <c r="DE6" s="21">
        <f t="shared" si="11"/>
        <v>97.53</v>
      </c>
      <c r="DF6" s="21">
        <f t="shared" si="11"/>
        <v>97.54</v>
      </c>
      <c r="DG6" s="21">
        <f t="shared" si="11"/>
        <v>97.51</v>
      </c>
      <c r="DH6" s="20" t="str">
        <f>IF(DH7="","",IF(DH7="-","【-】","【"&amp;SUBSTITUTE(TEXT(DH7,"#,##0.00"),"-","△")&amp;"】"))</f>
        <v>【96.00】</v>
      </c>
      <c r="DI6" s="21">
        <f>IF(DI7="",NA(),DI7)</f>
        <v>4.03</v>
      </c>
      <c r="DJ6" s="21">
        <f t="shared" ref="DJ6:DR6" si="12">IF(DJ7="",NA(),DJ7)</f>
        <v>7.91</v>
      </c>
      <c r="DK6" s="21">
        <f t="shared" si="12"/>
        <v>11.33</v>
      </c>
      <c r="DL6" s="21">
        <f t="shared" si="12"/>
        <v>14.56</v>
      </c>
      <c r="DM6" s="21">
        <f t="shared" si="12"/>
        <v>17.77</v>
      </c>
      <c r="DN6" s="21">
        <f t="shared" si="12"/>
        <v>23.38</v>
      </c>
      <c r="DO6" s="21">
        <f t="shared" si="12"/>
        <v>24.59</v>
      </c>
      <c r="DP6" s="21">
        <f t="shared" si="12"/>
        <v>26.87</v>
      </c>
      <c r="DQ6" s="21">
        <f t="shared" si="12"/>
        <v>29.31</v>
      </c>
      <c r="DR6" s="21">
        <f t="shared" si="12"/>
        <v>31.67</v>
      </c>
      <c r="DS6" s="20" t="str">
        <f>IF(DS7="","",IF(DS7="-","【-】","【"&amp;SUBSTITUTE(TEXT(DS7,"#,##0.00"),"-","△")&amp;"】"))</f>
        <v>【42.20】</v>
      </c>
      <c r="DT6" s="20">
        <f>IF(DT7="",NA(),DT7)</f>
        <v>0</v>
      </c>
      <c r="DU6" s="20">
        <f t="shared" ref="DU6:EC6" si="13">IF(DU7="",NA(),DU7)</f>
        <v>0</v>
      </c>
      <c r="DV6" s="21">
        <f t="shared" si="13"/>
        <v>17.72</v>
      </c>
      <c r="DW6" s="21">
        <f t="shared" si="13"/>
        <v>18.34</v>
      </c>
      <c r="DX6" s="21">
        <f t="shared" si="13"/>
        <v>19.22</v>
      </c>
      <c r="DY6" s="21">
        <f t="shared" si="13"/>
        <v>8.1999999999999993</v>
      </c>
      <c r="DZ6" s="21">
        <f t="shared" si="13"/>
        <v>9.43</v>
      </c>
      <c r="EA6" s="21">
        <f t="shared" si="13"/>
        <v>12.4</v>
      </c>
      <c r="EB6" s="21">
        <f t="shared" si="13"/>
        <v>13.81</v>
      </c>
      <c r="EC6" s="21">
        <f t="shared" si="13"/>
        <v>15.32</v>
      </c>
      <c r="ED6" s="20" t="str">
        <f>IF(ED7="","",IF(ED7="-","【-】","【"&amp;SUBSTITUTE(TEXT(ED7,"#,##0.00"),"-","△")&amp;"】"))</f>
        <v>【9.46】</v>
      </c>
      <c r="EE6" s="20">
        <f>IF(EE7="",NA(),EE7)</f>
        <v>0</v>
      </c>
      <c r="EF6" s="20">
        <f t="shared" ref="EF6:EN6" si="14">IF(EF7="",NA(),EF7)</f>
        <v>0</v>
      </c>
      <c r="EG6" s="21">
        <f t="shared" si="14"/>
        <v>0.02</v>
      </c>
      <c r="EH6" s="21">
        <f t="shared" si="14"/>
        <v>0.03</v>
      </c>
      <c r="EI6" s="21">
        <f t="shared" si="14"/>
        <v>0.06</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15">
      <c r="A7" s="14"/>
      <c r="B7" s="23">
        <v>2024</v>
      </c>
      <c r="C7" s="23">
        <v>112305</v>
      </c>
      <c r="D7" s="23">
        <v>46</v>
      </c>
      <c r="E7" s="23">
        <v>17</v>
      </c>
      <c r="F7" s="23">
        <v>1</v>
      </c>
      <c r="G7" s="23">
        <v>0</v>
      </c>
      <c r="H7" s="23" t="s">
        <v>96</v>
      </c>
      <c r="I7" s="23" t="s">
        <v>97</v>
      </c>
      <c r="J7" s="23" t="s">
        <v>98</v>
      </c>
      <c r="K7" s="23" t="s">
        <v>99</v>
      </c>
      <c r="L7" s="23" t="s">
        <v>100</v>
      </c>
      <c r="M7" s="23" t="s">
        <v>101</v>
      </c>
      <c r="N7" s="24" t="s">
        <v>102</v>
      </c>
      <c r="O7" s="24">
        <v>77.05</v>
      </c>
      <c r="P7" s="24">
        <v>96.01</v>
      </c>
      <c r="Q7" s="24">
        <v>99.5</v>
      </c>
      <c r="R7" s="24">
        <v>1639</v>
      </c>
      <c r="S7" s="24">
        <v>166412</v>
      </c>
      <c r="T7" s="24">
        <v>22.78</v>
      </c>
      <c r="U7" s="24">
        <v>7305.18</v>
      </c>
      <c r="V7" s="24">
        <v>159760</v>
      </c>
      <c r="W7" s="24">
        <v>14.69</v>
      </c>
      <c r="X7" s="24">
        <v>10875.43</v>
      </c>
      <c r="Y7" s="24">
        <v>122.05</v>
      </c>
      <c r="Z7" s="24">
        <v>115.18</v>
      </c>
      <c r="AA7" s="24">
        <v>113.45</v>
      </c>
      <c r="AB7" s="24">
        <v>110.74</v>
      </c>
      <c r="AC7" s="24">
        <v>109.27</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53.52</v>
      </c>
      <c r="AV7" s="24">
        <v>69.41</v>
      </c>
      <c r="AW7" s="24">
        <v>88.44</v>
      </c>
      <c r="AX7" s="24">
        <v>115.75</v>
      </c>
      <c r="AY7" s="24">
        <v>126.31</v>
      </c>
      <c r="AZ7" s="24">
        <v>77.72</v>
      </c>
      <c r="BA7" s="24">
        <v>86.61</v>
      </c>
      <c r="BB7" s="24">
        <v>100.73</v>
      </c>
      <c r="BC7" s="24">
        <v>108.7</v>
      </c>
      <c r="BD7" s="24">
        <v>120.78</v>
      </c>
      <c r="BE7" s="24">
        <v>82.75</v>
      </c>
      <c r="BF7" s="24">
        <v>496.67</v>
      </c>
      <c r="BG7" s="24">
        <v>450.99</v>
      </c>
      <c r="BH7" s="24">
        <v>421.95</v>
      </c>
      <c r="BI7" s="24">
        <v>385.24</v>
      </c>
      <c r="BJ7" s="24">
        <v>367.39</v>
      </c>
      <c r="BK7" s="24">
        <v>485.6</v>
      </c>
      <c r="BL7" s="24">
        <v>463.93</v>
      </c>
      <c r="BM7" s="24">
        <v>481.88</v>
      </c>
      <c r="BN7" s="24">
        <v>460.03</v>
      </c>
      <c r="BO7" s="24">
        <v>447.27</v>
      </c>
      <c r="BP7" s="24">
        <v>602.55999999999995</v>
      </c>
      <c r="BQ7" s="24">
        <v>100.61</v>
      </c>
      <c r="BR7" s="24">
        <v>101.74</v>
      </c>
      <c r="BS7" s="24">
        <v>100.9</v>
      </c>
      <c r="BT7" s="24">
        <v>100.54</v>
      </c>
      <c r="BU7" s="24">
        <v>100.42</v>
      </c>
      <c r="BV7" s="24">
        <v>99.95</v>
      </c>
      <c r="BW7" s="24">
        <v>103.4</v>
      </c>
      <c r="BX7" s="24">
        <v>101.87</v>
      </c>
      <c r="BY7" s="24">
        <v>101.33</v>
      </c>
      <c r="BZ7" s="24">
        <v>101.5</v>
      </c>
      <c r="CA7" s="24">
        <v>97.94</v>
      </c>
      <c r="CB7" s="24">
        <v>88.09</v>
      </c>
      <c r="CC7" s="24">
        <v>87.56</v>
      </c>
      <c r="CD7" s="24">
        <v>88.58</v>
      </c>
      <c r="CE7" s="24">
        <v>89.26</v>
      </c>
      <c r="CF7" s="24">
        <v>89.52</v>
      </c>
      <c r="CG7" s="24">
        <v>110.21</v>
      </c>
      <c r="CH7" s="24">
        <v>110.26</v>
      </c>
      <c r="CI7" s="24">
        <v>111.88</v>
      </c>
      <c r="CJ7" s="24">
        <v>114.16</v>
      </c>
      <c r="CK7" s="24">
        <v>114.28</v>
      </c>
      <c r="CL7" s="24">
        <v>140.97999999999999</v>
      </c>
      <c r="CM7" s="24" t="s">
        <v>102</v>
      </c>
      <c r="CN7" s="24" t="s">
        <v>102</v>
      </c>
      <c r="CO7" s="24" t="s">
        <v>102</v>
      </c>
      <c r="CP7" s="24" t="s">
        <v>102</v>
      </c>
      <c r="CQ7" s="24" t="s">
        <v>102</v>
      </c>
      <c r="CR7" s="24">
        <v>64.930000000000007</v>
      </c>
      <c r="CS7" s="24">
        <v>65.680000000000007</v>
      </c>
      <c r="CT7" s="24">
        <v>63.62</v>
      </c>
      <c r="CU7" s="24">
        <v>62.65</v>
      </c>
      <c r="CV7" s="24">
        <v>61.96</v>
      </c>
      <c r="CW7" s="24">
        <v>60.13</v>
      </c>
      <c r="CX7" s="24">
        <v>98.43</v>
      </c>
      <c r="CY7" s="24">
        <v>98.52</v>
      </c>
      <c r="CZ7" s="24">
        <v>98.58</v>
      </c>
      <c r="DA7" s="24">
        <v>98.66</v>
      </c>
      <c r="DB7" s="24">
        <v>98.78</v>
      </c>
      <c r="DC7" s="24">
        <v>97.7</v>
      </c>
      <c r="DD7" s="24">
        <v>97.59</v>
      </c>
      <c r="DE7" s="24">
        <v>97.53</v>
      </c>
      <c r="DF7" s="24">
        <v>97.54</v>
      </c>
      <c r="DG7" s="24">
        <v>97.51</v>
      </c>
      <c r="DH7" s="24">
        <v>96</v>
      </c>
      <c r="DI7" s="24">
        <v>4.03</v>
      </c>
      <c r="DJ7" s="24">
        <v>7.91</v>
      </c>
      <c r="DK7" s="24">
        <v>11.33</v>
      </c>
      <c r="DL7" s="24">
        <v>14.56</v>
      </c>
      <c r="DM7" s="24">
        <v>17.77</v>
      </c>
      <c r="DN7" s="24">
        <v>23.38</v>
      </c>
      <c r="DO7" s="24">
        <v>24.59</v>
      </c>
      <c r="DP7" s="24">
        <v>26.87</v>
      </c>
      <c r="DQ7" s="24">
        <v>29.31</v>
      </c>
      <c r="DR7" s="24">
        <v>31.67</v>
      </c>
      <c r="DS7" s="24">
        <v>42.2</v>
      </c>
      <c r="DT7" s="24">
        <v>0</v>
      </c>
      <c r="DU7" s="24">
        <v>0</v>
      </c>
      <c r="DV7" s="24">
        <v>17.72</v>
      </c>
      <c r="DW7" s="24">
        <v>18.34</v>
      </c>
      <c r="DX7" s="24">
        <v>19.22</v>
      </c>
      <c r="DY7" s="24">
        <v>8.1999999999999993</v>
      </c>
      <c r="DZ7" s="24">
        <v>9.43</v>
      </c>
      <c r="EA7" s="24">
        <v>12.4</v>
      </c>
      <c r="EB7" s="24">
        <v>13.81</v>
      </c>
      <c r="EC7" s="24">
        <v>15.32</v>
      </c>
      <c r="ED7" s="24">
        <v>9.4600000000000009</v>
      </c>
      <c r="EE7" s="24">
        <v>0</v>
      </c>
      <c r="EF7" s="24">
        <v>0</v>
      </c>
      <c r="EG7" s="24">
        <v>0.02</v>
      </c>
      <c r="EH7" s="24">
        <v>0.03</v>
      </c>
      <c r="EI7" s="24">
        <v>0.06</v>
      </c>
      <c r="EJ7" s="24">
        <v>0.14000000000000001</v>
      </c>
      <c r="EK7" s="24">
        <v>0.15</v>
      </c>
      <c r="EL7" s="24">
        <v>0.16</v>
      </c>
      <c r="EM7" s="24">
        <v>0.16</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新座市</cp:lastModifiedBy>
  <cp:lastPrinted>2026-01-21T07:40:24Z</cp:lastPrinted>
  <dcterms:created xsi:type="dcterms:W3CDTF">2025-12-23T05:58:44Z</dcterms:created>
  <dcterms:modified xsi:type="dcterms:W3CDTF">2026-01-21T08:32:49Z</dcterms:modified>
  <cp:category/>
</cp:coreProperties>
</file>