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回答【未送信】\【2.2】【埼玉県市町村課】公営企業に係る経営比較分析表（令和６年度決算）の分析等について（依頼）\02回答\【経営比較分析表】2024_112305_46_1718\"/>
    </mc:Choice>
  </mc:AlternateContent>
  <xr:revisionPtr revIDLastSave="0" documentId="13_ncr:1_{8CFAF3B3-F421-461A-BAC5-D1A9526739BB}" xr6:coauthVersionLast="47" xr6:coauthVersionMax="47" xr10:uidLastSave="{00000000-0000-0000-0000-000000000000}"/>
  <workbookProtection workbookAlgorithmName="SHA-512" workbookHashValue="g/T+xurthSEoEGeIanQ6vQaIVgIGTAh4ZGhXR5AiYe+hkvzzbCMqbKZTMNNDpH96e6TltG6OtD+TFT8sr/4QtQ==" workbookSaltValue="4wNx+PyslVF3uFbHPqKZl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<sst xmlns="http://schemas.openxmlformats.org/spreadsheetml/2006/main" count="236" uniqueCount="116">
  <si>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</si>
  <si>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</si>
  <si>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</si>
  <si>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</si>
  <si>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</si>
  <si>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</si>
  <si>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</si>
  <si>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</si>
  <si>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</si>
  <si>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</si>
  <si>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</si>
  <si>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</si>
  <si>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</si>
  <si>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</si>
  <si>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</si>
  <si>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</si>
  <si>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</si>
  <si>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</si>
  <si>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</si>
  <si>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</si>
  <si>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</si>
  <si>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</si>
  <si>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</si>
  <si>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</si>
  <si>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</si>
  <si>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</si>
  <si>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</si>
  <si>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</si>
  <si>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</si>
  <si>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</si>
  <si>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</si>
  <si>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</si>
  <si>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</si>
  <si>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</si>
  <si>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</si>
  <si>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</si>
  <si>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</si>
  <si>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</si>
  <si>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</si>
  <si>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</si>
  <si>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</si>
  <si>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</si>
  <si>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</si>
  <si>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</si>
  <si>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</si>
  <si>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</si>
  <si>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</si>
  <si>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</si>
  <si>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</si>
  <si>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</si>
  <si>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</si>
  <si>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</si>
  <si>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</si>
  <si>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</si>
  <si>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</si>
  <si>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</si>
  <si>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</si>
  <si>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</si>
  <si>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</si>
  <si>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</si>
  <si>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</si>
  <si>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</si>
  <si>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</si>
  <si>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</si>
  <si>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</si>
  <si>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</si>
  <si>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</si>
  <si>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</si>
  <si>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</si>
  <si>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</si>
  <si>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</si>
  <si>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</si>
  <si>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</si>
  <si>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</si>
  <si>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</si>
  <si>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</si>
  <si>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</si>
  <si>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</si>
  <si>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</si>
  <si>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</si>
  <si>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</si>
  <si>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</si>
  <si>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</si>
  <si>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</si>
  <si>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</si>
  <si>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</si>
  <si>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</si>
  <si>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</si>
  <si>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</si>
  <si>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</si>
  <si>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</si>
  <si>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</si>
  <si>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</si>
  <si>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</si>
  <si>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</si>
  <si>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</si>
  <si>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新座市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</si>
  <si>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</si>
  <si>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</si>
  <si>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</si>
  <si>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</si>
  <si>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</si>
  <si>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</si>
  <si>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</si>
  <si>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</si>
  <si>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</si>
  <si>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</si>
  <si>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</si>
  <si>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</si>
  <si>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</si>
  <si>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</si>
  <si>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</si>
  <si>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</si>
  <si>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②管渠老朽化率
③管渠改善率
　全国平均及び類似団体平均値よりも下回っているかもしくは同様の比率である。
　供用開始から約３０年経過しているが、耐用年数を勘案すると、現在は老朽化対策の緊急性は高くなく、原則として更新は発生していない。</t>
    <phoneticPr fontId="4"/>
  </si>
  <si>
    <t>　財務諸表の作成を通じて経営状況・資産を正確に把握するとともに、経営戦略に基づき、適切な使用料水準も含めた総合的な経営分析を行い、経営健全化を図る。</t>
    <phoneticPr fontId="4"/>
  </si>
  <si>
    <t>①経常収支比率
　適正値である１００％となった。経常費用の主な費用は減価償却費であり、今後は、企業債の償還完了に伴う支払利息が皆減するが、維持管理費について、エネルギー価格や物価の高騰等に伴い、負担の増加が見込まれるため、令和７年度に下水道使用料を改定し、使用料収入の確保を見込む。
②累積欠損金比率
　累積欠損金比率については、累積欠損金を生じておらず、今後も同様の傾向を見込む。
③流動比率
　適正値である１００％を大きく上回っている。今後も支払能力を高めるため、現金預金の増や企業債償還の原資を使用料収入で賄うようにしていく。
④企業債残高対事業規模比率
　全国平均及び類似団体平均値より低い比率となっている。これは、管渠の整備が完了していることから、新規の借入がなく、企業債残高が減少していることによる。
⑤経費回収率
　適正値である１００％となった。今後は、維持管理費について、エネルギー価格や物価の高騰等に伴い、負担の増加が見込まれるため、令和７年度に下水道使用料を改定し、使用料収入の確保を見込む。
⑥汚水処理原価
　資本費の減少傾向により、現状の原価は低くなっている。今後は、維持管理費について、エネルギー価格や物価の高騰等に伴い、負担の増加が見込まれるため、適正な維持管理による汚水処理費の抑制や有収水量の確保に努めていく。
⑧水洗化率
　適正値の１００％であり、全国平均及び類似団体と比較して良好な数値となっている。引き続き当該数値を維持できるようにしていく。</t>
    <rPh sb="111" eb="113">
      <t>レイワ</t>
    </rPh>
    <rPh sb="114" eb="116">
      <t>ネンド</t>
    </rPh>
    <rPh sb="117" eb="123">
      <t>ゲスイドウシヨウリョウ</t>
    </rPh>
    <rPh sb="124" eb="126">
      <t>カイテイ</t>
    </rPh>
    <rPh sb="128" eb="133">
      <t>シヨウリョウシュウニュウ</t>
    </rPh>
    <rPh sb="134" eb="136">
      <t>カクホ</t>
    </rPh>
    <rPh sb="137" eb="139">
      <t>ミコ</t>
    </rPh>
    <rPh sb="365" eb="367">
      <t>テキセイ</t>
    </rPh>
    <rPh sb="367" eb="368">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</si>
</sst>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A8-46DB-8EFA-69A576A1E0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1AA8-46DB-8EFA-69A576A1E0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6E-43B5-98EA-E672511E6A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926E-43B5-98EA-E672511E6A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6E1-44CE-B7A2-95E04D40CA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06E1-44CE-B7A2-95E04D40CA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95.62</c:v>
                </c:pt>
                <c:pt idx="1">
                  <c:v>97.64</c:v>
                </c:pt>
                <c:pt idx="2">
                  <c:v>100</c:v>
                </c:pt>
                <c:pt idx="3">
                  <c:v>100</c:v>
                </c:pt>
                <c:pt idx="4">
                  <c:v>100</c:v>
                </c:pt>
              </c:numCache>
            </c:numRef>
          </c:val>
          <c:extLst>
            <c:ext xmlns:c16="http://schemas.microsoft.com/office/drawing/2014/chart" uri="{C3380CC4-5D6E-409C-BE32-E72D297353CC}">
              <c16:uniqueId val="{00000000-508D-4FBD-9626-4A23314B02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508D-4FBD-9626-4A23314B02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3.97</c:v>
                </c:pt>
                <c:pt idx="1">
                  <c:v>7.95</c:v>
                </c:pt>
                <c:pt idx="2">
                  <c:v>11.92</c:v>
                </c:pt>
                <c:pt idx="3">
                  <c:v>15.89</c:v>
                </c:pt>
                <c:pt idx="4">
                  <c:v>19.87</c:v>
                </c:pt>
              </c:numCache>
            </c:numRef>
          </c:val>
          <c:extLst>
            <c:ext xmlns:c16="http://schemas.microsoft.com/office/drawing/2014/chart" uri="{C3380CC4-5D6E-409C-BE32-E72D297353CC}">
              <c16:uniqueId val="{00000000-1690-44AC-B5D7-598419CA242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1690-44AC-B5D7-598419CA242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12-4402-8C10-104F646CB0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3F12-4402-8C10-104F646CB0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7.57</c:v>
                </c:pt>
                <c:pt idx="1">
                  <c:v>11.49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AAB-4053-8C05-E0ABF4680A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BAAB-4053-8C05-E0ABF4680A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387.85</c:v>
                </c:pt>
                <c:pt idx="1">
                  <c:v>552.26</c:v>
                </c:pt>
                <c:pt idx="2">
                  <c:v>632.34</c:v>
                </c:pt>
                <c:pt idx="3">
                  <c:v>776.16</c:v>
                </c:pt>
                <c:pt idx="4">
                  <c:v>1057.45</c:v>
                </c:pt>
              </c:numCache>
            </c:numRef>
          </c:val>
          <c:extLst>
            <c:ext xmlns:c16="http://schemas.microsoft.com/office/drawing/2014/chart" uri="{C3380CC4-5D6E-409C-BE32-E72D297353CC}">
              <c16:uniqueId val="{00000000-8232-4E74-8682-DFAE836EE9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8232-4E74-8682-DFAE836EE9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322.48</c:v>
                </c:pt>
                <c:pt idx="1">
                  <c:v>224.17</c:v>
                </c:pt>
                <c:pt idx="2">
                  <c:v>167.76</c:v>
                </c:pt>
                <c:pt idx="3">
                  <c:v>110.96</c:v>
                </c:pt>
                <c:pt idx="4">
                  <c:v>59.79</c:v>
                </c:pt>
              </c:numCache>
            </c:numRef>
          </c:val>
          <c:extLst>
            <c:ext xmlns:c16="http://schemas.microsoft.com/office/drawing/2014/chart" uri="{C3380CC4-5D6E-409C-BE32-E72D297353CC}">
              <c16:uniqueId val="{00000000-254C-489C-8E48-25B53BBBE2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254C-489C-8E48-25B53BBBE2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92.91</c:v>
                </c:pt>
                <c:pt idx="1">
                  <c:v>97.97</c:v>
                </c:pt>
                <c:pt idx="2">
                  <c:v>96.79</c:v>
                </c:pt>
                <c:pt idx="3">
                  <c:v>95.66</c:v>
                </c:pt>
                <c:pt idx="4">
                  <c:v>100</c:v>
                </c:pt>
              </c:numCache>
            </c:numRef>
          </c:val>
          <c:extLst>
            <c:ext xmlns:c16="http://schemas.microsoft.com/office/drawing/2014/chart" uri="{C3380CC4-5D6E-409C-BE32-E72D297353CC}">
              <c16:uniqueId val="{00000000-9ED5-4A50-937A-1863F7A432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9ED5-4A50-937A-1863F7A432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93.25</c:v>
                </c:pt>
                <c:pt idx="1">
                  <c:v>89.02</c:v>
                </c:pt>
                <c:pt idx="2">
                  <c:v>90.23</c:v>
                </c:pt>
                <c:pt idx="3">
                  <c:v>91.67</c:v>
                </c:pt>
                <c:pt idx="4">
                  <c:v>87.81</c:v>
                </c:pt>
              </c:numCache>
            </c:numRef>
          </c:val>
          <c:extLst>
            <c:ext xmlns:c16="http://schemas.microsoft.com/office/drawing/2014/chart" uri="{C3380CC4-5D6E-409C-BE32-E72D297353CC}">
              <c16:uniqueId val="{00000000-BEB6-4485-9833-B5246C67DE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BEB6-4485-9833-B5246C67DE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7" zoomScaleNormal="100" workbookViewId="0">
      <selection activeCell="BH35" sqref="BH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埼玉県　新座市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166412</v>
      </c>
      <c r="AM8" s="36"/>
      <c r="AN8" s="36"/>
      <c r="AO8" s="36"/>
      <c r="AP8" s="36"/>
      <c r="AQ8" s="36"/>
      <c r="AR8" s="36"/>
      <c r="AS8" s="36"/>
      <c r="AT8" s="37">
        <f>データ!T6</f>
        <v>22.78</v>
      </c>
      <c r="AU8" s="37"/>
      <c r="AV8" s="37"/>
      <c r="AW8" s="37"/>
      <c r="AX8" s="37"/>
      <c r="AY8" s="37"/>
      <c r="AZ8" s="37"/>
      <c r="BA8" s="37"/>
      <c r="BB8" s="37">
        <f>データ!U6</f>
        <v>7305.18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98.04</v>
      </c>
      <c r="J10" s="37"/>
      <c r="K10" s="37"/>
      <c r="L10" s="37"/>
      <c r="M10" s="37"/>
      <c r="N10" s="37"/>
      <c r="O10" s="37"/>
      <c r="P10" s="37">
        <f>データ!P6</f>
        <v>1.39</v>
      </c>
      <c r="Q10" s="37"/>
      <c r="R10" s="37"/>
      <c r="S10" s="37"/>
      <c r="T10" s="37"/>
      <c r="U10" s="37"/>
      <c r="V10" s="37"/>
      <c r="W10" s="37">
        <f>データ!Q6</f>
        <v>99.5</v>
      </c>
      <c r="X10" s="37"/>
      <c r="Y10" s="37"/>
      <c r="Z10" s="37"/>
      <c r="AA10" s="37"/>
      <c r="AB10" s="37"/>
      <c r="AC10" s="37"/>
      <c r="AD10" s="36">
        <f>データ!R6</f>
        <v>1639</v>
      </c>
      <c r="AE10" s="36"/>
      <c r="AF10" s="36"/>
      <c r="AG10" s="36"/>
      <c r="AH10" s="36"/>
      <c r="AI10" s="36"/>
      <c r="AJ10" s="36"/>
      <c r="AK10" s="2"/>
      <c r="AL10" s="36">
        <f>データ!V6</f>
        <v>2308</v>
      </c>
      <c r="AM10" s="36"/>
      <c r="AN10" s="36"/>
      <c r="AO10" s="36"/>
      <c r="AP10" s="36"/>
      <c r="AQ10" s="36"/>
      <c r="AR10" s="36"/>
      <c r="AS10" s="36"/>
      <c r="AT10" s="37">
        <f>データ!W6</f>
        <v>0.34</v>
      </c>
      <c r="AU10" s="37"/>
      <c r="AV10" s="37"/>
      <c r="AW10" s="37"/>
      <c r="AX10" s="37"/>
      <c r="AY10" s="37"/>
      <c r="AZ10" s="37"/>
      <c r="BA10" s="37"/>
      <c r="BB10" s="37">
        <f>データ!X6</f>
        <v>6788.24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OukJxmPhy3mr+fuL1jLxtpF4wUf9WK8Ke2O/IAlI6ClK/htUD0D5ZhVis/gKWZw7AFuA3rBdPUYCNJzu2cN7A==" saltValue="SPikDun1Ay9bU6EE9PaMl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112305</v>
      </c>
      <c r="D6" s="19">
        <f t="shared" si="3"/>
        <v>46</v>
      </c>
      <c r="E6" s="19">
        <f t="shared" si="3"/>
        <v>17</v>
      </c>
      <c r="F6" s="19">
        <f t="shared" si="3"/>
        <v>4</v>
      </c>
      <c r="G6" s="19">
        <f t="shared" si="3"/>
        <v>0</v>
      </c>
      <c r="H6" s="19" t="str">
        <f t="shared" si="3"/>
        <v>埼玉県　新座市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98.04</v>
      </c>
      <c r="P6" s="20">
        <f t="shared" si="3"/>
        <v>1.39</v>
      </c>
      <c r="Q6" s="20">
        <f t="shared" si="3"/>
        <v>99.5</v>
      </c>
      <c r="R6" s="20">
        <f t="shared" si="3"/>
        <v>1639</v>
      </c>
      <c r="S6" s="20">
        <f t="shared" si="3"/>
        <v>166412</v>
      </c>
      <c r="T6" s="20">
        <f t="shared" si="3"/>
        <v>22.78</v>
      </c>
      <c r="U6" s="20">
        <f t="shared" si="3"/>
        <v>7305.18</v>
      </c>
      <c r="V6" s="20">
        <f t="shared" si="3"/>
        <v>2308</v>
      </c>
      <c r="W6" s="20">
        <f t="shared" si="3"/>
        <v>0.34</v>
      </c>
      <c r="X6" s="20">
        <f t="shared" si="3"/>
        <v>6788.24</v>
      </c>
      <c r="Y6" s="21">
        <f>IF(Y7="",NA(),Y7)</f>
        <v>95.62</v>
      </c>
      <c r="Z6" s="21">
        <f t="shared" ref="Z6:AH6" si="4">IF(Z7="",NA(),Z7)</f>
        <v>97.64</v>
      </c>
      <c r="AA6" s="21">
        <f t="shared" si="4"/>
        <v>100</v>
      </c>
      <c r="AB6" s="21">
        <f t="shared" si="4"/>
        <v>100</v>
      </c>
      <c r="AC6" s="21">
        <f t="shared" si="4"/>
        <v>100</v>
      </c>
      <c r="AD6" s="21">
        <f t="shared" si="4"/>
        <v>102.7</v>
      </c>
      <c r="AE6" s="21">
        <f t="shared" si="4"/>
        <v>104.11</v>
      </c>
      <c r="AF6" s="21">
        <f t="shared" si="4"/>
        <v>101.98</v>
      </c>
      <c r="AG6" s="21">
        <f t="shared" si="4"/>
        <v>102.68</v>
      </c>
      <c r="AH6" s="21">
        <f t="shared" si="4"/>
        <v>103.79</v>
      </c>
      <c r="AI6" s="20" t="str">
        <f>IF(AI7="","",IF(AI7="-","【-】","【"&amp;SUBSTITUTE(TEXT(AI7,"#,##0.00"),"-","△")&amp;"】"))</f>
        <v>【105.07】</v>
      </c>
      <c r="AJ6" s="21">
        <f>IF(AJ7="",NA(),AJ7)</f>
        <v>7.57</v>
      </c>
      <c r="AK6" s="21">
        <f t="shared" ref="AK6:AS6" si="5">IF(AK7="",NA(),AK7)</f>
        <v>11.49</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387.85</v>
      </c>
      <c r="AV6" s="21">
        <f t="shared" ref="AV6:BD6" si="6">IF(AV7="",NA(),AV7)</f>
        <v>552.26</v>
      </c>
      <c r="AW6" s="21">
        <f t="shared" si="6"/>
        <v>632.34</v>
      </c>
      <c r="AX6" s="21">
        <f t="shared" si="6"/>
        <v>776.16</v>
      </c>
      <c r="AY6" s="21">
        <f t="shared" si="6"/>
        <v>1057.45</v>
      </c>
      <c r="AZ6" s="21">
        <f t="shared" si="6"/>
        <v>46.85</v>
      </c>
      <c r="BA6" s="21">
        <f t="shared" si="6"/>
        <v>44.35</v>
      </c>
      <c r="BB6" s="21">
        <f t="shared" si="6"/>
        <v>41.51</v>
      </c>
      <c r="BC6" s="21">
        <f t="shared" si="6"/>
        <v>45.01</v>
      </c>
      <c r="BD6" s="21">
        <f t="shared" si="6"/>
        <v>46.37</v>
      </c>
      <c r="BE6" s="20" t="str">
        <f>IF(BE7="","",IF(BE7="-","【-】","【"&amp;SUBSTITUTE(TEXT(BE7,"#,##0.00"),"-","△")&amp;"】"))</f>
        <v>【50.90】</v>
      </c>
      <c r="BF6" s="21">
        <f>IF(BF7="",NA(),BF7)</f>
        <v>322.48</v>
      </c>
      <c r="BG6" s="21">
        <f t="shared" ref="BG6:BO6" si="7">IF(BG7="",NA(),BG7)</f>
        <v>224.17</v>
      </c>
      <c r="BH6" s="21">
        <f t="shared" si="7"/>
        <v>167.76</v>
      </c>
      <c r="BI6" s="21">
        <f t="shared" si="7"/>
        <v>110.96</v>
      </c>
      <c r="BJ6" s="21">
        <f t="shared" si="7"/>
        <v>59.79</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92.91</v>
      </c>
      <c r="BR6" s="21">
        <f t="shared" ref="BR6:BZ6" si="8">IF(BR7="",NA(),BR7)</f>
        <v>97.97</v>
      </c>
      <c r="BS6" s="21">
        <f t="shared" si="8"/>
        <v>96.79</v>
      </c>
      <c r="BT6" s="21">
        <f t="shared" si="8"/>
        <v>95.66</v>
      </c>
      <c r="BU6" s="21">
        <f t="shared" si="8"/>
        <v>100</v>
      </c>
      <c r="BV6" s="21">
        <f t="shared" si="8"/>
        <v>82.88</v>
      </c>
      <c r="BW6" s="21">
        <f t="shared" si="8"/>
        <v>82.53</v>
      </c>
      <c r="BX6" s="21">
        <f t="shared" si="8"/>
        <v>81.81</v>
      </c>
      <c r="BY6" s="21">
        <f t="shared" si="8"/>
        <v>82.27</v>
      </c>
      <c r="BZ6" s="21">
        <f t="shared" si="8"/>
        <v>80.36</v>
      </c>
      <c r="CA6" s="20" t="str">
        <f>IF(CA7="","",IF(CA7="-","【-】","【"&amp;SUBSTITUTE(TEXT(CA7,"#,##0.00"),"-","△")&amp;"】"))</f>
        <v>【72.92】</v>
      </c>
      <c r="CB6" s="21">
        <f>IF(CB7="",NA(),CB7)</f>
        <v>93.25</v>
      </c>
      <c r="CC6" s="21">
        <f t="shared" ref="CC6:CK6" si="9">IF(CC7="",NA(),CC7)</f>
        <v>89.02</v>
      </c>
      <c r="CD6" s="21">
        <f t="shared" si="9"/>
        <v>90.23</v>
      </c>
      <c r="CE6" s="21">
        <f t="shared" si="9"/>
        <v>91.67</v>
      </c>
      <c r="CF6" s="21">
        <f t="shared" si="9"/>
        <v>87.81</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100</v>
      </c>
      <c r="CY6" s="21">
        <f t="shared" ref="CY6:DG6" si="11">IF(CY7="",NA(),CY7)</f>
        <v>100</v>
      </c>
      <c r="CZ6" s="21">
        <f t="shared" si="11"/>
        <v>100</v>
      </c>
      <c r="DA6" s="21">
        <f t="shared" si="11"/>
        <v>100</v>
      </c>
      <c r="DB6" s="21">
        <f t="shared" si="11"/>
        <v>100</v>
      </c>
      <c r="DC6" s="21">
        <f t="shared" si="11"/>
        <v>87.65</v>
      </c>
      <c r="DD6" s="21">
        <f t="shared" si="11"/>
        <v>88.15</v>
      </c>
      <c r="DE6" s="21">
        <f t="shared" si="11"/>
        <v>88.37</v>
      </c>
      <c r="DF6" s="21">
        <f t="shared" si="11"/>
        <v>88.66</v>
      </c>
      <c r="DG6" s="21">
        <f t="shared" si="11"/>
        <v>88.68</v>
      </c>
      <c r="DH6" s="20" t="str">
        <f>IF(DH7="","",IF(DH7="-","【-】","【"&amp;SUBSTITUTE(TEXT(DH7,"#,##0.00"),"-","△")&amp;"】"))</f>
        <v>【86.31】</v>
      </c>
      <c r="DI6" s="21">
        <f>IF(DI7="",NA(),DI7)</f>
        <v>3.97</v>
      </c>
      <c r="DJ6" s="21">
        <f t="shared" ref="DJ6:DR6" si="12">IF(DJ7="",NA(),DJ7)</f>
        <v>7.95</v>
      </c>
      <c r="DK6" s="21">
        <f t="shared" si="12"/>
        <v>11.92</v>
      </c>
      <c r="DL6" s="21">
        <f t="shared" si="12"/>
        <v>15.89</v>
      </c>
      <c r="DM6" s="21">
        <f t="shared" si="12"/>
        <v>19.87</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112305</v>
      </c>
      <c r="D7" s="23">
        <v>46</v>
      </c>
      <c r="E7" s="23">
        <v>17</v>
      </c>
      <c r="F7" s="23">
        <v>4</v>
      </c>
      <c r="G7" s="23">
        <v>0</v>
      </c>
      <c r="H7" s="23" t="s">
        <v>96</v>
      </c>
      <c r="I7" s="23" t="s">
        <v>97</v>
      </c>
      <c r="J7" s="23" t="s">
        <v>98</v>
      </c>
      <c r="K7" s="23" t="s">
        <v>99</v>
      </c>
      <c r="L7" s="23" t="s">
        <v>100</v>
      </c>
      <c r="M7" s="23" t="s">
        <v>101</v>
      </c>
      <c r="N7" s="24" t="s">
        <v>102</v>
      </c>
      <c r="O7" s="24">
        <v>98.04</v>
      </c>
      <c r="P7" s="24">
        <v>1.39</v>
      </c>
      <c r="Q7" s="24">
        <v>99.5</v>
      </c>
      <c r="R7" s="24">
        <v>1639</v>
      </c>
      <c r="S7" s="24">
        <v>166412</v>
      </c>
      <c r="T7" s="24">
        <v>22.78</v>
      </c>
      <c r="U7" s="24">
        <v>7305.18</v>
      </c>
      <c r="V7" s="24">
        <v>2308</v>
      </c>
      <c r="W7" s="24">
        <v>0.34</v>
      </c>
      <c r="X7" s="24">
        <v>6788.24</v>
      </c>
      <c r="Y7" s="24">
        <v>95.62</v>
      </c>
      <c r="Z7" s="24">
        <v>97.64</v>
      </c>
      <c r="AA7" s="24">
        <v>100</v>
      </c>
      <c r="AB7" s="24">
        <v>100</v>
      </c>
      <c r="AC7" s="24">
        <v>100</v>
      </c>
      <c r="AD7" s="24">
        <v>102.7</v>
      </c>
      <c r="AE7" s="24">
        <v>104.11</v>
      </c>
      <c r="AF7" s="24">
        <v>101.98</v>
      </c>
      <c r="AG7" s="24">
        <v>102.68</v>
      </c>
      <c r="AH7" s="24">
        <v>103.79</v>
      </c>
      <c r="AI7" s="24">
        <v>105.07</v>
      </c>
      <c r="AJ7" s="24">
        <v>7.57</v>
      </c>
      <c r="AK7" s="24">
        <v>11.49</v>
      </c>
      <c r="AL7" s="24">
        <v>0</v>
      </c>
      <c r="AM7" s="24">
        <v>0</v>
      </c>
      <c r="AN7" s="24">
        <v>0</v>
      </c>
      <c r="AO7" s="24">
        <v>48.2</v>
      </c>
      <c r="AP7" s="24">
        <v>46.91</v>
      </c>
      <c r="AQ7" s="24">
        <v>52.27</v>
      </c>
      <c r="AR7" s="24">
        <v>58.68</v>
      </c>
      <c r="AS7" s="24">
        <v>53.87</v>
      </c>
      <c r="AT7" s="24">
        <v>63.54</v>
      </c>
      <c r="AU7" s="24">
        <v>387.85</v>
      </c>
      <c r="AV7" s="24">
        <v>552.26</v>
      </c>
      <c r="AW7" s="24">
        <v>632.34</v>
      </c>
      <c r="AX7" s="24">
        <v>776.16</v>
      </c>
      <c r="AY7" s="24">
        <v>1057.45</v>
      </c>
      <c r="AZ7" s="24">
        <v>46.85</v>
      </c>
      <c r="BA7" s="24">
        <v>44.35</v>
      </c>
      <c r="BB7" s="24">
        <v>41.51</v>
      </c>
      <c r="BC7" s="24">
        <v>45.01</v>
      </c>
      <c r="BD7" s="24">
        <v>46.37</v>
      </c>
      <c r="BE7" s="24">
        <v>50.9</v>
      </c>
      <c r="BF7" s="24">
        <v>322.48</v>
      </c>
      <c r="BG7" s="24">
        <v>224.17</v>
      </c>
      <c r="BH7" s="24">
        <v>167.76</v>
      </c>
      <c r="BI7" s="24">
        <v>110.96</v>
      </c>
      <c r="BJ7" s="24">
        <v>59.79</v>
      </c>
      <c r="BK7" s="24">
        <v>1268.6300000000001</v>
      </c>
      <c r="BL7" s="24">
        <v>1283.69</v>
      </c>
      <c r="BM7" s="24">
        <v>1160.22</v>
      </c>
      <c r="BN7" s="24">
        <v>1141.98</v>
      </c>
      <c r="BO7" s="24">
        <v>1062.58</v>
      </c>
      <c r="BP7" s="24">
        <v>1099.1500000000001</v>
      </c>
      <c r="BQ7" s="24">
        <v>92.91</v>
      </c>
      <c r="BR7" s="24">
        <v>97.97</v>
      </c>
      <c r="BS7" s="24">
        <v>96.79</v>
      </c>
      <c r="BT7" s="24">
        <v>95.66</v>
      </c>
      <c r="BU7" s="24">
        <v>100</v>
      </c>
      <c r="BV7" s="24">
        <v>82.88</v>
      </c>
      <c r="BW7" s="24">
        <v>82.53</v>
      </c>
      <c r="BX7" s="24">
        <v>81.81</v>
      </c>
      <c r="BY7" s="24">
        <v>82.27</v>
      </c>
      <c r="BZ7" s="24">
        <v>80.36</v>
      </c>
      <c r="CA7" s="24">
        <v>72.92</v>
      </c>
      <c r="CB7" s="24">
        <v>93.25</v>
      </c>
      <c r="CC7" s="24">
        <v>89.02</v>
      </c>
      <c r="CD7" s="24">
        <v>90.23</v>
      </c>
      <c r="CE7" s="24">
        <v>91.67</v>
      </c>
      <c r="CF7" s="24">
        <v>87.81</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100</v>
      </c>
      <c r="CY7" s="24">
        <v>100</v>
      </c>
      <c r="CZ7" s="24">
        <v>100</v>
      </c>
      <c r="DA7" s="24">
        <v>100</v>
      </c>
      <c r="DB7" s="24">
        <v>100</v>
      </c>
      <c r="DC7" s="24">
        <v>87.65</v>
      </c>
      <c r="DD7" s="24">
        <v>88.15</v>
      </c>
      <c r="DE7" s="24">
        <v>88.37</v>
      </c>
      <c r="DF7" s="24">
        <v>88.66</v>
      </c>
      <c r="DG7" s="24">
        <v>88.68</v>
      </c>
      <c r="DH7" s="24">
        <v>86.31</v>
      </c>
      <c r="DI7" s="24">
        <v>3.97</v>
      </c>
      <c r="DJ7" s="24">
        <v>7.95</v>
      </c>
      <c r="DK7" s="24">
        <v>11.92</v>
      </c>
      <c r="DL7" s="24">
        <v>15.89</v>
      </c>
      <c r="DM7" s="24">
        <v>19.87</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新座市</cp:lastModifiedBy>
  <dcterms:created xsi:type="dcterms:W3CDTF">2025-12-23T06:10:06Z</dcterms:created>
  <dcterms:modified xsi:type="dcterms:W3CDTF">2026-01-21T07:32:09Z</dcterms:modified>
  <cp:category/>
</cp:coreProperties>
</file>