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2319\Desktop\"/>
    </mc:Choice>
  </mc:AlternateContent>
  <xr:revisionPtr revIDLastSave="0" documentId="13_ncr:1_{382AA549-42A3-4ED6-9AAA-91CEBB11824F}" xr6:coauthVersionLast="47" xr6:coauthVersionMax="47" xr10:uidLastSave="{00000000-0000-0000-0000-000000000000}"/>
  <bookViews>
    <workbookView xWindow="-108" yWindow="-108" windowWidth="23256" windowHeight="13176" xr2:uid="{00000000-000D-0000-FFFF-FFFF00000000}"/>
  </bookViews>
  <sheets>
    <sheet name="Sheet1" sheetId="1" r:id="rId1"/>
    <sheet name="Sheet2" sheetId="2" state="hidden" r:id="rId2"/>
  </sheets>
  <definedNames>
    <definedName name="_xlnm.Print_Area" localSheetId="0">Sheet1!$A$1:$I$68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2" l="1"/>
  <c r="V8" i="2"/>
  <c r="V9" i="2"/>
  <c r="V10" i="2"/>
  <c r="V11" i="2"/>
  <c r="V12" i="2"/>
  <c r="V13" i="2"/>
  <c r="V6" i="2"/>
  <c r="R7" i="2"/>
  <c r="R8" i="2"/>
  <c r="R9" i="2"/>
  <c r="R10" i="2"/>
  <c r="R11" i="2"/>
  <c r="R12" i="2"/>
  <c r="R13" i="2"/>
  <c r="R6" i="2"/>
  <c r="P7" i="2"/>
  <c r="P8" i="2"/>
  <c r="P9" i="2"/>
  <c r="P10" i="2"/>
  <c r="P11" i="2"/>
  <c r="P12" i="2"/>
  <c r="P13" i="2"/>
  <c r="P6" i="2"/>
  <c r="U11" i="2"/>
  <c r="U12" i="2"/>
  <c r="U13" i="2"/>
  <c r="K26" i="2" l="1"/>
  <c r="AA24" i="2"/>
  <c r="AH15" i="2"/>
  <c r="AG15" i="2"/>
  <c r="AF15" i="2"/>
  <c r="AE15" i="2"/>
  <c r="AD15" i="2"/>
  <c r="AC15" i="2"/>
  <c r="AH6" i="2"/>
  <c r="AG6" i="2"/>
  <c r="AF6" i="2"/>
  <c r="AE6" i="2"/>
  <c r="AD6" i="2"/>
  <c r="V17" i="2" l="1"/>
  <c r="T7" i="2"/>
  <c r="T8" i="2"/>
  <c r="T9" i="2"/>
  <c r="T10" i="2"/>
  <c r="T11" i="2"/>
  <c r="T12" i="2"/>
  <c r="T13" i="2"/>
  <c r="Q13" i="2"/>
  <c r="O13" i="2"/>
  <c r="AH4" i="2" l="1"/>
  <c r="AG4" i="2"/>
  <c r="AF4" i="2"/>
  <c r="AE4" i="2"/>
  <c r="AD4" i="2"/>
  <c r="AC4" i="2"/>
  <c r="AB4" i="2"/>
  <c r="AA4" i="2"/>
  <c r="AH25" i="2"/>
  <c r="AG25" i="2"/>
  <c r="AF25" i="2"/>
  <c r="AE25" i="2"/>
  <c r="AD25" i="2"/>
  <c r="AC25" i="2"/>
  <c r="AB25" i="2"/>
  <c r="AA25" i="2"/>
  <c r="AH24" i="2"/>
  <c r="AG24" i="2"/>
  <c r="AF24" i="2"/>
  <c r="AE24" i="2"/>
  <c r="AD24" i="2"/>
  <c r="AC24" i="2"/>
  <c r="AB24" i="2"/>
  <c r="AH23" i="2"/>
  <c r="AG23" i="2"/>
  <c r="AF23" i="2"/>
  <c r="AE23" i="2"/>
  <c r="AD23" i="2"/>
  <c r="AC23" i="2"/>
  <c r="AB23" i="2"/>
  <c r="AA23" i="2"/>
  <c r="AH22" i="2"/>
  <c r="AG22" i="2"/>
  <c r="AF22" i="2"/>
  <c r="AE22" i="2"/>
  <c r="AD22" i="2"/>
  <c r="AC22" i="2"/>
  <c r="AB22" i="2"/>
  <c r="AA22" i="2"/>
  <c r="AH21" i="2"/>
  <c r="AG21" i="2"/>
  <c r="AF21" i="2"/>
  <c r="AE21" i="2"/>
  <c r="AD21" i="2"/>
  <c r="AC21" i="2"/>
  <c r="AB21" i="2"/>
  <c r="AA21" i="2"/>
  <c r="AH18" i="2"/>
  <c r="AG18" i="2"/>
  <c r="AF18" i="2"/>
  <c r="AE18" i="2"/>
  <c r="AD18" i="2"/>
  <c r="AC18" i="2"/>
  <c r="AB18" i="2"/>
  <c r="AH17" i="2"/>
  <c r="AG17" i="2"/>
  <c r="AF17" i="2"/>
  <c r="AE17" i="2"/>
  <c r="AD17" i="2"/>
  <c r="AC17" i="2"/>
  <c r="AB17" i="2"/>
  <c r="AH16" i="2"/>
  <c r="AG16" i="2"/>
  <c r="AF16" i="2"/>
  <c r="AE16" i="2"/>
  <c r="AD16" i="2"/>
  <c r="AC16" i="2"/>
  <c r="AB16" i="2"/>
  <c r="AA18" i="2"/>
  <c r="AA17" i="2"/>
  <c r="AA16" i="2"/>
  <c r="AB15" i="2"/>
  <c r="AH14" i="2"/>
  <c r="AG14" i="2"/>
  <c r="AF14" i="2"/>
  <c r="AE14" i="2"/>
  <c r="AD14" i="2"/>
  <c r="AC14" i="2"/>
  <c r="AB14" i="2"/>
  <c r="AA14" i="2"/>
  <c r="AA15" i="2"/>
  <c r="AH8" i="2"/>
  <c r="AG8" i="2"/>
  <c r="AF8" i="2"/>
  <c r="AE8" i="2"/>
  <c r="AD8" i="2"/>
  <c r="AC8" i="2"/>
  <c r="AB8" i="2"/>
  <c r="AH7" i="2"/>
  <c r="AG7" i="2"/>
  <c r="AF7" i="2"/>
  <c r="AE7" i="2"/>
  <c r="AD7" i="2"/>
  <c r="AC7" i="2"/>
  <c r="AB7" i="2"/>
  <c r="AC6" i="2"/>
  <c r="AB6" i="2"/>
  <c r="AH5" i="2"/>
  <c r="AG5" i="2"/>
  <c r="AF5" i="2"/>
  <c r="AE5" i="2"/>
  <c r="AD5" i="2"/>
  <c r="AC5" i="2"/>
  <c r="AB5" i="2"/>
  <c r="AA5" i="2"/>
  <c r="AA8" i="2"/>
  <c r="AA7" i="2"/>
  <c r="AA6" i="2"/>
  <c r="S11" i="2" l="1"/>
  <c r="S12" i="2"/>
  <c r="S13" i="2"/>
  <c r="I7" i="2" l="1"/>
  <c r="I8" i="2"/>
  <c r="I9" i="2"/>
  <c r="I10" i="2"/>
  <c r="I11" i="2"/>
  <c r="I12" i="2"/>
  <c r="I13" i="2"/>
  <c r="I6" i="2"/>
  <c r="F7" i="2"/>
  <c r="G7" i="2"/>
  <c r="F8" i="2"/>
  <c r="G8" i="2"/>
  <c r="F9" i="2"/>
  <c r="G9" i="2"/>
  <c r="F10" i="2"/>
  <c r="G10" i="2"/>
  <c r="F11" i="2"/>
  <c r="G11" i="2"/>
  <c r="F12" i="2"/>
  <c r="G12" i="2"/>
  <c r="F13" i="2"/>
  <c r="G13" i="2"/>
  <c r="G6" i="2"/>
  <c r="F6" i="2"/>
  <c r="I17" i="2" l="1"/>
  <c r="C13" i="2"/>
  <c r="AH3" i="2"/>
  <c r="J13" i="2" l="1"/>
  <c r="L13" i="2" s="1"/>
  <c r="M13" i="2" s="1"/>
  <c r="B13" i="2" s="1"/>
  <c r="G26" i="1" s="1"/>
  <c r="H6" i="2"/>
  <c r="H7" i="2"/>
  <c r="H8" i="2"/>
  <c r="H9" i="2"/>
  <c r="H10" i="2"/>
  <c r="H11" i="2"/>
  <c r="H12" i="2"/>
  <c r="H13" i="2"/>
  <c r="H17" i="2" l="1"/>
  <c r="L20" i="2"/>
  <c r="K20" i="2"/>
  <c r="E52" i="1" s="1"/>
  <c r="T6" i="2" l="1"/>
  <c r="C12" i="2"/>
  <c r="C11" i="2"/>
  <c r="C10" i="2"/>
  <c r="C8" i="2"/>
  <c r="C7" i="2"/>
  <c r="AG3" i="2"/>
  <c r="J12" i="2" s="1"/>
  <c r="AF3" i="2"/>
  <c r="J11" i="2" s="1"/>
  <c r="AE3" i="2"/>
  <c r="AD3" i="2"/>
  <c r="AC3" i="2"/>
  <c r="AB3" i="2"/>
  <c r="AA3" i="2"/>
  <c r="J7" i="2" l="1"/>
  <c r="L7" i="2" s="1"/>
  <c r="M7" i="2" s="1"/>
  <c r="B7" i="2" s="1"/>
  <c r="J8" i="2"/>
  <c r="L8" i="2" s="1"/>
  <c r="M8" i="2" s="1"/>
  <c r="B8" i="2" s="1"/>
  <c r="J9" i="2"/>
  <c r="L9" i="2" s="1"/>
  <c r="J10" i="2"/>
  <c r="L10" i="2" s="1"/>
  <c r="M10" i="2" s="1"/>
  <c r="B10" i="2" s="1"/>
  <c r="J26" i="2"/>
  <c r="T17" i="2"/>
  <c r="C9" i="2"/>
  <c r="L12" i="2"/>
  <c r="M12" i="2" s="1"/>
  <c r="B12" i="2" s="1"/>
  <c r="G25" i="1" s="1"/>
  <c r="L11" i="2"/>
  <c r="M11" i="2" s="1"/>
  <c r="B11" i="2" s="1"/>
  <c r="G24" i="1" s="1"/>
  <c r="B28" i="1"/>
  <c r="M9" i="2" l="1"/>
  <c r="B9" i="2" s="1"/>
  <c r="O22" i="2"/>
  <c r="Q22" i="2"/>
  <c r="P17" i="2"/>
  <c r="P22" i="2"/>
  <c r="R17" i="2"/>
  <c r="I26" i="2"/>
  <c r="E48" i="1" s="1"/>
  <c r="H26" i="2"/>
  <c r="E46" i="1" s="1"/>
  <c r="E50" i="1"/>
  <c r="C27" i="1"/>
  <c r="D13" i="2" l="1"/>
  <c r="E13" i="2" s="1"/>
  <c r="D11" i="2"/>
  <c r="E11" i="2" s="1"/>
  <c r="G21" i="1"/>
  <c r="D8" i="2" s="1"/>
  <c r="E8" i="2" s="1"/>
  <c r="G23" i="1"/>
  <c r="D10" i="2" s="1"/>
  <c r="E10" i="2" s="1"/>
  <c r="S10" i="2" l="1"/>
  <c r="U10" i="2"/>
  <c r="S8" i="2"/>
  <c r="U8" i="2"/>
  <c r="Q11" i="2"/>
  <c r="O11" i="2"/>
  <c r="N8" i="2"/>
  <c r="N13" i="2"/>
  <c r="N10" i="2"/>
  <c r="N11" i="2"/>
  <c r="G20" i="1"/>
  <c r="D7" i="2" s="1"/>
  <c r="E7" i="2" s="1"/>
  <c r="D12" i="2"/>
  <c r="E12" i="2" s="1"/>
  <c r="G22" i="1"/>
  <c r="D9" i="2" s="1"/>
  <c r="E9" i="2" s="1"/>
  <c r="S9" i="2" l="1"/>
  <c r="U9" i="2"/>
  <c r="S7" i="2"/>
  <c r="U7" i="2"/>
  <c r="Q12" i="2"/>
  <c r="O12" i="2"/>
  <c r="Q10" i="2"/>
  <c r="O10" i="2"/>
  <c r="Q8" i="2"/>
  <c r="O8" i="2"/>
  <c r="N7" i="2"/>
  <c r="N9" i="2"/>
  <c r="N12" i="2"/>
  <c r="Q9" i="2" l="1"/>
  <c r="O9" i="2"/>
  <c r="O7" i="2"/>
  <c r="Q7" i="2"/>
  <c r="J6" i="2"/>
  <c r="L6" i="2" s="1"/>
  <c r="C6" i="2"/>
  <c r="M6" i="2" l="1"/>
  <c r="B6" i="2" s="1"/>
  <c r="G19" i="1" s="1"/>
  <c r="D6" i="2" l="1"/>
  <c r="N6" i="2" l="1"/>
  <c r="E6" i="2"/>
  <c r="S6" i="2" l="1"/>
  <c r="S17" i="2" s="1"/>
  <c r="U6" i="2"/>
  <c r="O6" i="2"/>
  <c r="N17" i="2"/>
  <c r="O23" i="2" s="1"/>
  <c r="O24" i="2" s="1"/>
  <c r="Q6" i="2"/>
  <c r="J25" i="2" l="1"/>
  <c r="J27" i="2" s="1"/>
  <c r="J28" i="2" s="1"/>
  <c r="J29" i="2" s="1"/>
  <c r="J30" i="2" s="1"/>
  <c r="C35" i="1" s="1"/>
  <c r="U17" i="2"/>
  <c r="K25" i="2"/>
  <c r="H25" i="2"/>
  <c r="C46" i="1" s="1"/>
  <c r="G46" i="1" s="1"/>
  <c r="O17" i="2"/>
  <c r="I25" i="2"/>
  <c r="Q17" i="2"/>
  <c r="C50" i="1" l="1"/>
  <c r="G50" i="1" s="1"/>
  <c r="I27" i="2"/>
  <c r="I28" i="2" s="1"/>
  <c r="I29" i="2" s="1"/>
  <c r="I30" i="2" s="1"/>
  <c r="C34" i="1" s="1"/>
  <c r="C48" i="1"/>
  <c r="G48" i="1" s="1"/>
  <c r="C52" i="1"/>
  <c r="G52" i="1" s="1"/>
  <c r="K27" i="2"/>
  <c r="H27" i="2"/>
  <c r="H28" i="2" s="1"/>
  <c r="H29" i="2" s="1"/>
  <c r="H30" i="2" s="1"/>
  <c r="C33" i="1" s="1"/>
  <c r="K28" i="2" l="1"/>
  <c r="K29" i="2" s="1"/>
  <c r="K30" i="2" l="1"/>
  <c r="C36" i="1" s="1"/>
  <c r="C32" i="1" s="1"/>
  <c r="G33" i="1" l="1"/>
  <c r="G39" i="1"/>
  <c r="G37" i="1"/>
  <c r="B10" i="1"/>
  <c r="G38" i="1"/>
  <c r="G34" i="1"/>
  <c r="F10" i="1"/>
  <c r="G35" i="1"/>
  <c r="G36" i="1"/>
  <c r="G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19" authorId="0" shapeId="0" xr:uid="{00000000-0006-0000-0000-000001000000}">
      <text>
        <r>
          <rPr>
            <b/>
            <sz val="9"/>
            <color indexed="81"/>
            <rFont val="FUJ明朝体"/>
            <family val="1"/>
            <charset val="128"/>
          </rPr>
          <t>セルをクリックし、年齢を右側の▼を押して「０歳～１８歳」「１９歳～３９歳」「４０歳～６４歳」「６５歳～７４歳」の中から選択してください。</t>
        </r>
      </text>
    </comment>
    <comment ref="F19" authorId="0" shapeId="0" xr:uid="{00000000-0006-0000-0000-000002000000}">
      <text>
        <r>
          <rPr>
            <b/>
            <sz val="9"/>
            <color indexed="81"/>
            <rFont val="FUJ明朝体"/>
            <family val="1"/>
            <charset val="128"/>
          </rPr>
          <t>特例対象者の申告をして、認定された場合に軽減適用されます。対象者は、下記の注意事項を参照してください。該当の場合には▼により「有」を選択してください。それ以外の方は、選択不要です。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0402JU13</author>
  </authors>
  <commentList>
    <comment ref="L16" authorId="0" shapeId="0" xr:uid="{00000000-0006-0000-0100-000001000000}">
      <text>
        <r>
          <rPr>
            <b/>
            <sz val="9"/>
            <color indexed="81"/>
            <rFont val="ＭＳ Ｐゴシック"/>
            <family val="3"/>
            <charset val="128"/>
          </rPr>
          <t>「新規」又は「追加」。平等割、限度額認識用。「追加」の場合で限度額までの計算をする場合は、計算区分の「既算出税額」も入力する。</t>
        </r>
      </text>
    </comment>
  </commentList>
</comments>
</file>

<file path=xl/sharedStrings.xml><?xml version="1.0" encoding="utf-8"?>
<sst xmlns="http://schemas.openxmlformats.org/spreadsheetml/2006/main" count="189" uniqueCount="149">
  <si>
    <t>年　　齢</t>
  </si>
  <si>
    <t>給与収入</t>
  </si>
  <si>
    <t>年金収入</t>
  </si>
  <si>
    <t>その他の所得</t>
  </si>
  <si>
    <t>特例対象者</t>
  </si>
  <si>
    <t>（総支給額）</t>
  </si>
  <si>
    <t>（収入金額）</t>
  </si>
  <si>
    <t>（所得金額）</t>
  </si>
  <si>
    <t>（非自発的失業の有無）</t>
  </si>
  <si>
    <t>国保年税額</t>
  </si>
  <si>
    <t>☆注意事項☆</t>
  </si>
  <si>
    <t>・給与収入、年金収入は、源泉徴収票の支払い金額を入力してください。その他の所得は、給与と年金を除く</t>
  </si>
  <si>
    <t>・４０歳～６４歳までは、介護保険分が加算されます。</t>
  </si>
  <si>
    <t>・特例対象者の軽減は、非自発的失業者で離職した６５歳未満の方で、雇用保険を11､12､21､22､23､31､32､33､</t>
  </si>
  <si>
    <t>・所得が一定以下の場合は、７割・５割・２割の軽減が受けられる場合がありますが、</t>
  </si>
  <si>
    <t>・国民健康保険税は世帯ごとに計算され、世帯主の方が納税義務者となります。</t>
  </si>
  <si>
    <t>※ 計算結果は、概算額となります。正式な金額は、納税通知書で確定となります。</t>
  </si>
  <si>
    <t>◎ 試算表がご利用になれない方は、加入人数・年齢・収入額をお話いただければ、電話にて試算いたします。</t>
  </si>
  <si>
    <t>・試算結果は実際の決定税額ではありません。あくまでも参考としてご利用ください。</t>
  </si>
  <si>
    <t>◆計算結果内訳</t>
  </si>
  <si>
    <t>課税の内訳</t>
  </si>
  <si>
    <t>税　率</t>
  </si>
  <si>
    <t>所得割</t>
  </si>
  <si>
    <t>均等割</t>
  </si>
  <si>
    <t>合計</t>
  </si>
  <si>
    <t>限度額</t>
  </si>
  <si>
    <t>医療分</t>
  </si>
  <si>
    <t>世帯合計</t>
  </si>
  <si>
    <t>１世帯</t>
  </si>
  <si>
    <t>介護分</t>
  </si>
  <si>
    <t>№</t>
  </si>
  <si>
    <r>
      <rPr>
        <sz val="11"/>
        <rFont val="HG丸ｺﾞｼｯｸM-PRO"/>
        <family val="3"/>
        <charset val="128"/>
      </rPr>
      <t>給与所得
（失業軽減</t>
    </r>
    <r>
      <rPr>
        <b/>
        <sz val="16"/>
        <rFont val="HG丸ｺﾞｼｯｸM-PRO"/>
        <family val="3"/>
        <charset val="128"/>
      </rPr>
      <t>後</t>
    </r>
    <r>
      <rPr>
        <sz val="11"/>
        <rFont val="HG丸ｺﾞｼｯｸM-PRO"/>
        <family val="3"/>
        <charset val="128"/>
      </rPr>
      <t>）
（所得金額調整控除</t>
    </r>
    <r>
      <rPr>
        <b/>
        <sz val="16"/>
        <rFont val="HG丸ｺﾞｼｯｸM-PRO"/>
        <family val="3"/>
        <charset val="128"/>
      </rPr>
      <t>後</t>
    </r>
    <r>
      <rPr>
        <sz val="11"/>
        <rFont val="HG丸ｺﾞｼｯｸM-PRO"/>
        <family val="3"/>
        <charset val="128"/>
      </rPr>
      <t>）</t>
    </r>
  </si>
  <si>
    <t>年金所得</t>
  </si>
  <si>
    <t>合計所得</t>
  </si>
  <si>
    <t>算定基礎額</t>
  </si>
  <si>
    <t>給与所得者区分
（1：該当、
0：非該当）</t>
  </si>
  <si>
    <t>年金所得者区分
（1：該当、
0：非該当）</t>
  </si>
  <si>
    <t>給与所得者等区分
（1：該当、
0：非該当）</t>
  </si>
  <si>
    <t>軽減判定区分
（1：該当、
0：非該当）</t>
  </si>
  <si>
    <r>
      <rPr>
        <sz val="11"/>
        <rFont val="HG丸ｺﾞｼｯｸM-PRO"/>
        <family val="3"/>
        <charset val="128"/>
      </rPr>
      <t>給与所得
（失業軽減</t>
    </r>
    <r>
      <rPr>
        <b/>
        <sz val="16"/>
        <rFont val="HG丸ｺﾞｼｯｸM-PRO"/>
        <family val="3"/>
        <charset val="128"/>
      </rPr>
      <t>前</t>
    </r>
    <r>
      <rPr>
        <sz val="11"/>
        <rFont val="HG丸ｺﾞｼｯｸM-PRO"/>
        <family val="3"/>
        <charset val="128"/>
      </rPr>
      <t>）
（所得金額調整控除</t>
    </r>
    <r>
      <rPr>
        <b/>
        <sz val="16"/>
        <rFont val="HG丸ｺﾞｼｯｸM-PRO"/>
        <family val="3"/>
        <charset val="128"/>
      </rPr>
      <t>前</t>
    </r>
    <r>
      <rPr>
        <sz val="11"/>
        <rFont val="HG丸ｺﾞｼｯｸM-PRO"/>
        <family val="3"/>
        <charset val="128"/>
      </rPr>
      <t>）</t>
    </r>
  </si>
  <si>
    <t>所得調整控除額①
（給与収入850万円超で
本人が特別障害者に
該当等）</t>
  </si>
  <si>
    <t>所得金額
調整控除②</t>
  </si>
  <si>
    <t>軽減判定所得</t>
  </si>
  <si>
    <t>医療分
所得割額</t>
  </si>
  <si>
    <t>医療分
均等割額</t>
  </si>
  <si>
    <t>支援等分
所得割額</t>
  </si>
  <si>
    <t>支援等分
均等割額</t>
  </si>
  <si>
    <t>介護分
所得割額</t>
  </si>
  <si>
    <t>介護分
均等割額</t>
  </si>
  <si>
    <t>給与収入の合計額</t>
  </si>
  <si>
    <t>給与所得金額</t>
  </si>
  <si>
    <t>世帯主</t>
  </si>
  <si>
    <t>加入者A</t>
  </si>
  <si>
    <t>加入者B</t>
  </si>
  <si>
    <t>加入者C</t>
  </si>
  <si>
    <t>加入者D</t>
  </si>
  <si>
    <t>加入者F</t>
    <phoneticPr fontId="13"/>
  </si>
  <si>
    <t>給与所得者等の数</t>
  </si>
  <si>
    <t>軽減対象者数</t>
  </si>
  <si>
    <t>軽減判定所得合計</t>
  </si>
  <si>
    <t>医療分
所得割額合計</t>
  </si>
  <si>
    <t>医療分
均等割額合計</t>
  </si>
  <si>
    <t>支援等分
所得割額合計</t>
  </si>
  <si>
    <t>支援等分
均等割額合計</t>
  </si>
  <si>
    <t>介護分
所得割額合計</t>
  </si>
  <si>
    <t>介護分
均等割額合計</t>
  </si>
  <si>
    <t>■年金所得速算TBL（公的年金等雑所得以外の所得に係る合計所得金額が1,000万円以下）</t>
  </si>
  <si>
    <t>65歳未満</t>
  </si>
  <si>
    <t>所得計算結果</t>
  </si>
  <si>
    <t>７軽</t>
  </si>
  <si>
    <t>５軽</t>
  </si>
  <si>
    <t>２軽</t>
  </si>
  <si>
    <t>公的年金等の収入金額の合計額</t>
  </si>
  <si>
    <t>公的年金等雑所得</t>
  </si>
  <si>
    <t>◆（参考）積算内訳</t>
  </si>
  <si>
    <t>軽減対象所得基準額</t>
  </si>
  <si>
    <t>区分</t>
  </si>
  <si>
    <t>軽減あり</t>
  </si>
  <si>
    <t>軽減なし</t>
  </si>
  <si>
    <t>軽減割合</t>
  </si>
  <si>
    <t>支援分</t>
  </si>
  <si>
    <t>均等割額の割合</t>
  </si>
  <si>
    <t>①所得割額</t>
  </si>
  <si>
    <t>■年度毎の可変情報（緑色のセルは毎年度見直してください。）</t>
  </si>
  <si>
    <t>支援金等分</t>
  </si>
  <si>
    <t>税率</t>
  </si>
  <si>
    <t>７割</t>
  </si>
  <si>
    <t>５割</t>
  </si>
  <si>
    <t>２割</t>
  </si>
  <si>
    <t>軽減判定の額</t>
  </si>
  <si>
    <t>■基礎控除TBL</t>
  </si>
  <si>
    <t>前年の合計所得金額</t>
  </si>
  <si>
    <t>基礎控除額</t>
  </si>
  <si>
    <t>分の税額は、次のとおりです。</t>
    <rPh sb="0" eb="1">
      <t>ブン</t>
    </rPh>
    <phoneticPr fontId="3"/>
  </si>
  <si>
    <t>内訳</t>
  </si>
  <si>
    <t>うち医療分</t>
  </si>
  <si>
    <t>うち介護分</t>
  </si>
  <si>
    <t>※国保税は、普通徴収の場合年８回で納めていただきます。</t>
  </si>
  <si>
    <t>一回あたり金額</t>
  </si>
  <si>
    <t>１期(   7月)</t>
  </si>
  <si>
    <t>２期(   8月)</t>
  </si>
  <si>
    <t>３期(   9月)</t>
  </si>
  <si>
    <t>７期(   1月)</t>
  </si>
  <si>
    <t>８期(   2月)</t>
  </si>
  <si>
    <t>・本計算表では全員の申告があったものとして計算しております。</t>
    <phoneticPr fontId="3"/>
  </si>
  <si>
    <t>２．加入者の年齢区分を選択し、各収入・所得金額等を入力してください。</t>
    <rPh sb="23" eb="24">
      <t>トウ</t>
    </rPh>
    <phoneticPr fontId="3"/>
  </si>
  <si>
    <t>合計所得</t>
    <rPh sb="0" eb="2">
      <t>ゴウケイ</t>
    </rPh>
    <phoneticPr fontId="3"/>
  </si>
  <si>
    <t>・本年度中に６５歳になられる方で年金所得がある方は、所得が一致しない場合があります。</t>
    <rPh sb="1" eb="2">
      <t>ホン</t>
    </rPh>
    <rPh sb="23" eb="24">
      <t>カタ</t>
    </rPh>
    <rPh sb="34" eb="36">
      <t>バアイ</t>
    </rPh>
    <phoneticPr fontId="3"/>
  </si>
  <si>
    <t>・クリーム色の部分の該当部分を選択または入力してください。</t>
    <phoneticPr fontId="3"/>
  </si>
  <si>
    <t>　その際はその他所得で調整するか総所得金額等を合計所得に入力してください。</t>
    <rPh sb="3" eb="4">
      <t>サイ</t>
    </rPh>
    <rPh sb="11" eb="13">
      <t>チョウセイ</t>
    </rPh>
    <rPh sb="16" eb="19">
      <t>ソウショトク</t>
    </rPh>
    <rPh sb="19" eb="21">
      <t>キンガク</t>
    </rPh>
    <rPh sb="21" eb="22">
      <t>トウ</t>
    </rPh>
    <rPh sb="23" eb="25">
      <t>ゴウケイ</t>
    </rPh>
    <rPh sb="25" eb="27">
      <t>ショトク</t>
    </rPh>
    <rPh sb="28" eb="30">
      <t>ニュウリョク</t>
    </rPh>
    <phoneticPr fontId="3"/>
  </si>
  <si>
    <t xml:space="preserve"> 営業・農業・分離課税などの総所得金額等を入力してください(遺族・障害年金、失業手当など非課税所得は除きます。)。</t>
    <rPh sb="7" eb="9">
      <t>ブンリ</t>
    </rPh>
    <rPh sb="9" eb="11">
      <t>カゼイ</t>
    </rPh>
    <rPh sb="14" eb="17">
      <t>ソウショトク</t>
    </rPh>
    <rPh sb="17" eb="19">
      <t>キンガク</t>
    </rPh>
    <rPh sb="19" eb="20">
      <t>トウ</t>
    </rPh>
    <phoneticPr fontId="3"/>
  </si>
  <si>
    <r>
      <t>　34の事由で受給していることを</t>
    </r>
    <r>
      <rPr>
        <sz val="11"/>
        <color rgb="FFFF0000"/>
        <rFont val="BIZ UDゴシック"/>
        <family val="3"/>
        <charset val="128"/>
      </rPr>
      <t>申告した場合</t>
    </r>
    <r>
      <rPr>
        <sz val="11"/>
        <color theme="1"/>
        <rFont val="BIZ UDゴシック"/>
        <family val="3"/>
        <charset val="128"/>
      </rPr>
      <t>に適用されます(適用期間については最長で２年度分。)。</t>
    </r>
    <rPh sb="39" eb="41">
      <t>サイチョウ</t>
    </rPh>
    <rPh sb="43" eb="45">
      <t>ネンド</t>
    </rPh>
    <rPh sb="45" eb="46">
      <t>ブン</t>
    </rPh>
    <phoneticPr fontId="3"/>
  </si>
  <si>
    <t>４期(  10月)</t>
    <phoneticPr fontId="3"/>
  </si>
  <si>
    <t>５期(  11月)</t>
    <phoneticPr fontId="3"/>
  </si>
  <si>
    <t>６期(  12月)</t>
    <phoneticPr fontId="3"/>
  </si>
  <si>
    <t>参考（１か月あたり）</t>
    <phoneticPr fontId="3"/>
  </si>
  <si>
    <t>１．加入期間を選択してください(途中で加入される方は、加入月から年度末の３月までの月数を選択してください。)。</t>
    <rPh sb="27" eb="29">
      <t>カニュウ</t>
    </rPh>
    <rPh sb="29" eb="30">
      <t>ツキ</t>
    </rPh>
    <phoneticPr fontId="3"/>
  </si>
  <si>
    <t>　この試算では対応していません。</t>
    <phoneticPr fontId="3"/>
  </si>
  <si>
    <t>　「所得金額の合計が一定基準以下の世帯に対する保険税の軽減制度について」のページを御参照ください。</t>
    <phoneticPr fontId="3"/>
  </si>
  <si>
    <t>※手続した月により、納期(回数)が変わります。</t>
    <phoneticPr fontId="3"/>
  </si>
  <si>
    <r>
      <t>給与所得
（失業軽減</t>
    </r>
    <r>
      <rPr>
        <b/>
        <sz val="16"/>
        <rFont val="HG丸ｺﾞｼｯｸM-PRO"/>
        <family val="3"/>
        <charset val="128"/>
      </rPr>
      <t>後</t>
    </r>
    <r>
      <rPr>
        <sz val="11"/>
        <rFont val="HG丸ｺﾞｼｯｸM-PRO"/>
        <family val="3"/>
        <charset val="128"/>
      </rPr>
      <t>）
（所得金額調整控除</t>
    </r>
    <r>
      <rPr>
        <b/>
        <sz val="16"/>
        <rFont val="HG丸ｺﾞｼｯｸM-PRO"/>
        <family val="3"/>
        <charset val="128"/>
      </rPr>
      <t>後</t>
    </r>
    <r>
      <rPr>
        <sz val="11"/>
        <rFont val="HG丸ｺﾞｼｯｸM-PRO"/>
        <family val="3"/>
        <charset val="128"/>
      </rPr>
      <t>）</t>
    </r>
    <rPh sb="22" eb="23">
      <t>ゴ</t>
    </rPh>
    <phoneticPr fontId="13"/>
  </si>
  <si>
    <t>加入者E</t>
    <phoneticPr fontId="13"/>
  </si>
  <si>
    <t>加入者F</t>
    <phoneticPr fontId="13"/>
  </si>
  <si>
    <t>特定世帯</t>
    <rPh sb="0" eb="2">
      <t>トクテイ</t>
    </rPh>
    <rPh sb="2" eb="4">
      <t>セタイ</t>
    </rPh>
    <phoneticPr fontId="13"/>
  </si>
  <si>
    <t>取得区分</t>
    <rPh sb="0" eb="2">
      <t>シュトク</t>
    </rPh>
    <rPh sb="2" eb="4">
      <t>クブン</t>
    </rPh>
    <phoneticPr fontId="13"/>
  </si>
  <si>
    <t>加入者E</t>
    <phoneticPr fontId="13"/>
  </si>
  <si>
    <t>加入者F</t>
    <phoneticPr fontId="13"/>
  </si>
  <si>
    <t>②均等割額（軽減あり）</t>
    <rPh sb="1" eb="3">
      <t>キントウ</t>
    </rPh>
    <phoneticPr fontId="13"/>
  </si>
  <si>
    <t>③算出合計額（①＋②）</t>
    <phoneticPr fontId="13"/>
  </si>
  <si>
    <t>65歳以上</t>
    <phoneticPr fontId="13"/>
  </si>
  <si>
    <t>④限度超過額</t>
    <phoneticPr fontId="13"/>
  </si>
  <si>
    <t>⑤決定保険税額（③－④）</t>
    <phoneticPr fontId="13"/>
  </si>
  <si>
    <t>⑥月割保険税（⑤×月数÷12）</t>
    <phoneticPr fontId="13"/>
  </si>
  <si>
    <t>加入者G</t>
    <phoneticPr fontId="13"/>
  </si>
  <si>
    <t>こども分</t>
    <phoneticPr fontId="13"/>
  </si>
  <si>
    <t>こども分
所得割額</t>
    <phoneticPr fontId="3"/>
  </si>
  <si>
    <t>こども分
均等割額</t>
    <phoneticPr fontId="3"/>
  </si>
  <si>
    <t>こども分</t>
    <phoneticPr fontId="3"/>
  </si>
  <si>
    <t>こども分
所得割額合計</t>
    <phoneticPr fontId="3"/>
  </si>
  <si>
    <t>こども分
均等割額合計</t>
    <phoneticPr fontId="3"/>
  </si>
  <si>
    <t>令和８年度　新座市国民健康保険税の試算表</t>
    <rPh sb="6" eb="8">
      <t>ニイザ</t>
    </rPh>
    <phoneticPr fontId="5"/>
  </si>
  <si>
    <t>・令和９年度新座市国民健康保険税の試算表は令和９年４月末に更新予定です。</t>
    <rPh sb="1" eb="3">
      <t>レイワ</t>
    </rPh>
    <rPh sb="4" eb="6">
      <t>ネンド</t>
    </rPh>
    <rPh sb="6" eb="9">
      <t>ニイザシ</t>
    </rPh>
    <rPh sb="9" eb="11">
      <t>コクミン</t>
    </rPh>
    <rPh sb="11" eb="13">
      <t>ケンコウ</t>
    </rPh>
    <rPh sb="13" eb="15">
      <t>ホケン</t>
    </rPh>
    <rPh sb="15" eb="16">
      <t>ゼイ</t>
    </rPh>
    <rPh sb="17" eb="19">
      <t>シサン</t>
    </rPh>
    <rPh sb="19" eb="20">
      <t>ヒョウ</t>
    </rPh>
    <rPh sb="21" eb="23">
      <t>レイワ</t>
    </rPh>
    <rPh sb="24" eb="25">
      <t>ネン</t>
    </rPh>
    <rPh sb="26" eb="27">
      <t>ガツ</t>
    </rPh>
    <rPh sb="27" eb="28">
      <t>スエ</t>
    </rPh>
    <rPh sb="29" eb="31">
      <t>コウシン</t>
    </rPh>
    <rPh sb="31" eb="33">
      <t>ヨテイ</t>
    </rPh>
    <phoneticPr fontId="3"/>
  </si>
  <si>
    <t>◆令和８年度の国民健康保険税（年税額）</t>
    <phoneticPr fontId="3"/>
  </si>
  <si>
    <t>令和８年度に</t>
    <rPh sb="0" eb="2">
      <t>レイワ</t>
    </rPh>
    <phoneticPr fontId="3"/>
  </si>
  <si>
    <t>収入、所得の状況（令和７年分）</t>
    <rPh sb="3" eb="5">
      <t>ショトク</t>
    </rPh>
    <rPh sb="9" eb="11">
      <t>レイワ</t>
    </rPh>
    <rPh sb="12" eb="14">
      <t>ネンブン</t>
    </rPh>
    <rPh sb="13" eb="14">
      <t>ブン</t>
    </rPh>
    <phoneticPr fontId="3"/>
  </si>
  <si>
    <t>うち高齢者支援分</t>
    <rPh sb="2" eb="5">
      <t>コウレイシャ</t>
    </rPh>
    <phoneticPr fontId="3"/>
  </si>
  <si>
    <t>うちこども支援分</t>
    <rPh sb="5" eb="7">
      <t>シエン</t>
    </rPh>
    <phoneticPr fontId="3"/>
  </si>
  <si>
    <t>高齢者支援分</t>
    <rPh sb="0" eb="3">
      <t>コウレイシャ</t>
    </rPh>
    <rPh sb="3" eb="5">
      <t>シエン</t>
    </rPh>
    <rPh sb="5" eb="6">
      <t>ブン</t>
    </rPh>
    <phoneticPr fontId="3"/>
  </si>
  <si>
    <t>こども支援分</t>
    <rPh sb="3" eb="5">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</si>
</sst>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令和&quot;#,##0&quot;年1月から12月の収入での試算となります。）&quot;"/>
    <numFmt numFmtId="177" formatCode="#,##0&quot;人加入した場合の&quot;"/>
    <numFmt numFmtId="178" formatCode="#,##0_ "/>
    <numFmt numFmtId="179" formatCode="#,##0&quot;円&quot;_ ;[Red]\▲#,##0&quot; 円&quot;"/>
    <numFmt numFmtId="180" formatCode="#,##0&quot; か月分の税額は、次のとおりです。&quot;"/>
    <numFmt numFmtId="181" formatCode="#,##0&quot;人&quot;_ ;[Red]\▲#,##0&quot; 人&quot;"/>
    <numFmt numFmtId="182" formatCode="&quot; 0カ月&quot;"/>
    <numFmt numFmtId="183" formatCode="#,##0&quot;円&quot;"/>
    <numFmt numFmtId="184" formatCode="#,###&quot; 円&quot;"/>
    <numFmt numFmtId="185" formatCode="0.0%"/>
  </numFmts>
  <fonts count="37">
    <font>
      <sz val="11"/>
      <color theme="1"/>
      <name val="FUJ明朝体"/>
      <family val="2"/>
      <charset val="128"/>
    </font>
    <font>
      <sz val="11"/>
      <color theme="1"/>
      <name val="FUJ明朝体"/>
      <family val="2"/>
      <charset val="128"/>
    </font>
    <font>
      <i/>
      <sz val="11"/>
      <color rgb="FF7F7F7F"/>
      <name val="FUJ明朝体"/>
      <family val="2"/>
      <charset val="128"/>
    </font>
    <font>
      <sz val="6"/>
      <name val="FUJ明朝体"/>
      <family val="2"/>
      <charset val="128"/>
    </font>
    <font>
      <b/>
      <sz val="22"/>
      <color rgb="FF000000"/>
      <name val="HG丸ｺﾞｼｯｸM-PRO"/>
      <family val="3"/>
      <charset val="128"/>
    </font>
    <font>
      <sz val="6"/>
      <name val="ＭＳ Ｐゴシック"/>
      <family val="2"/>
      <charset val="128"/>
    </font>
    <font>
      <sz val="14"/>
      <color rgb="FF000000"/>
      <name val="HG丸ｺﾞｼｯｸM-PRO"/>
      <family val="3"/>
      <charset val="128"/>
    </font>
    <font>
      <sz val="11"/>
      <name val="HG丸ｺﾞｼｯｸM-PRO"/>
      <family val="3"/>
      <charset val="128"/>
    </font>
    <font>
      <sz val="11"/>
      <color rgb="FF000000"/>
      <name val="HG丸ｺﾞｼｯｸM-PRO"/>
      <family val="3"/>
      <charset val="128"/>
    </font>
    <font>
      <b/>
      <sz val="14"/>
      <color rgb="FF000000"/>
      <name val="HG丸ｺﾞｼｯｸM-PRO"/>
      <family val="3"/>
      <charset val="128"/>
    </font>
    <font>
      <sz val="10"/>
      <color rgb="FF000000"/>
      <name val="HG丸ｺﾞｼｯｸM-PRO"/>
      <family val="3"/>
      <charset val="128"/>
    </font>
    <font>
      <sz val="9"/>
      <color rgb="FF000000"/>
      <name val="HG丸ｺﾞｼｯｸM-PRO"/>
      <family val="3"/>
      <charset val="128"/>
    </font>
    <font>
      <b/>
      <sz val="16"/>
      <name val="HG丸ｺﾞｼｯｸM-PRO"/>
      <family val="3"/>
      <charset val="128"/>
    </font>
    <font>
      <sz val="6"/>
      <name val="ＭＳ Ｐゴシック"/>
      <family val="3"/>
      <charset val="128"/>
    </font>
    <font>
      <sz val="14"/>
      <name val="HG丸ｺﾞｼｯｸM-PRO"/>
      <family val="3"/>
      <charset val="128"/>
    </font>
    <font>
      <sz val="12"/>
      <name val="HG丸ｺﾞｼｯｸM-PRO"/>
      <family val="3"/>
      <charset val="128"/>
    </font>
    <font>
      <b/>
      <sz val="16"/>
      <color rgb="FF000000"/>
      <name val="HG丸ｺﾞｼｯｸM-PRO"/>
      <family val="3"/>
      <charset val="128"/>
    </font>
    <font>
      <b/>
      <sz val="22"/>
      <color rgb="FF000000"/>
      <name val="BIZ UDPゴシック"/>
      <family val="3"/>
      <charset val="128"/>
    </font>
    <font>
      <sz val="11"/>
      <color theme="1"/>
      <name val="BIZ UDP明朝 Medium"/>
      <family val="1"/>
      <charset val="128"/>
    </font>
    <font>
      <sz val="11"/>
      <color theme="1"/>
      <name val="BIZ UDゴシック"/>
      <family val="3"/>
      <charset val="128"/>
    </font>
    <font>
      <b/>
      <sz val="12"/>
      <name val="BIZ UDゴシック"/>
      <family val="3"/>
      <charset val="128"/>
    </font>
    <font>
      <sz val="12"/>
      <name val="BIZ UDゴシック"/>
      <family val="3"/>
      <charset val="128"/>
    </font>
    <font>
      <b/>
      <sz val="10"/>
      <name val="BIZ UDゴシック"/>
      <family val="3"/>
      <charset val="128"/>
    </font>
    <font>
      <sz val="9"/>
      <name val="BIZ UDゴシック"/>
      <family val="3"/>
      <charset val="128"/>
    </font>
    <font>
      <sz val="7"/>
      <name val="BIZ UDゴシック"/>
      <family val="3"/>
      <charset val="128"/>
    </font>
    <font>
      <sz val="10"/>
      <name val="BIZ UDゴシック"/>
      <family val="3"/>
      <charset val="128"/>
    </font>
    <font>
      <b/>
      <sz val="12"/>
      <color rgb="FFFF0000"/>
      <name val="BIZ UDゴシック"/>
      <family val="3"/>
      <charset val="128"/>
    </font>
    <font>
      <b/>
      <sz val="10"/>
      <color rgb="FFFF0000"/>
      <name val="BIZ UDゴシック"/>
      <family val="3"/>
      <charset val="128"/>
    </font>
    <font>
      <b/>
      <sz val="8"/>
      <name val="BIZ UDゴシック"/>
      <family val="3"/>
      <charset val="128"/>
    </font>
    <font>
      <sz val="11"/>
      <color rgb="FFFF0000"/>
      <name val="BIZ UDゴシック"/>
      <family val="3"/>
      <charset val="128"/>
    </font>
    <font>
      <b/>
      <u/>
      <sz val="12"/>
      <color rgb="FFFF0000"/>
      <name val="BIZ UDゴシック"/>
      <family val="3"/>
      <charset val="128"/>
    </font>
    <font>
      <b/>
      <sz val="11"/>
      <name val="BIZ UDゴシック"/>
      <family val="3"/>
      <charset val="128"/>
    </font>
    <font>
      <b/>
      <sz val="9"/>
      <color indexed="81"/>
      <name val="FUJ明朝体"/>
      <family val="1"/>
      <charset val="128"/>
    </font>
    <font>
      <b/>
      <sz val="14"/>
      <color rgb="FF000000"/>
      <name val="BIZ UDPゴシック"/>
      <family val="3"/>
      <charset val="128"/>
    </font>
    <font>
      <sz val="11"/>
      <color rgb="FF000000"/>
      <name val="BIZ UD明朝 Medium"/>
      <family val="1"/>
      <charset val="128"/>
    </font>
    <font>
      <sz val="11"/>
      <name val="ＭＳ Ｐゴシック"/>
      <family val="3"/>
      <charset val="128"/>
    </font>
    <font>
      <b/>
      <sz val="9"/>
      <color indexed="81"/>
      <name val="ＭＳ Ｐゴシック"/>
      <family val="3"/>
      <charset val="128"/>
    </font>
  </fonts>
  <fills count="16">
    <fill>
      <patternFill patternType="none"/>
    </fill>
    <fill>
      <patternFill patternType="gray125"/>
    </fill>
    <fill>
      <patternFill patternType="solid">
        <fgColor rgb="FFFFCC99"/>
        <bgColor rgb="FFC0C0C0"/>
      </patternFill>
    </fill>
    <fill>
      <patternFill patternType="solid">
        <fgColor rgb="FFFFFF00"/>
        <bgColor rgb="FFFFFF00"/>
      </patternFill>
    </fill>
    <fill>
      <patternFill patternType="solid">
        <fgColor rgb="FF00FFFF"/>
        <bgColor rgb="FF00FFFF"/>
      </patternFill>
    </fill>
    <fill>
      <patternFill patternType="solid">
        <fgColor rgb="FF92D050"/>
        <bgColor rgb="FF00FFFF"/>
      </patternFill>
    </fill>
    <fill>
      <patternFill patternType="solid">
        <fgColor rgb="FFD9D9D9"/>
        <bgColor rgb="FFBDD7EE"/>
      </patternFill>
    </fill>
    <fill>
      <patternFill patternType="solid">
        <fgColor theme="0" tint="-0.14999847407452621"/>
        <bgColor indexed="64"/>
      </patternFill>
    </fill>
    <fill>
      <patternFill patternType="solid">
        <fgColor rgb="FF00FF00"/>
        <bgColor rgb="FF00B050"/>
      </patternFill>
    </fill>
    <fill>
      <patternFill patternType="solid">
        <fgColor theme="7" tint="0.79998168889431442"/>
        <bgColor rgb="FFFFFFCC"/>
      </patternFill>
    </fill>
    <fill>
      <patternFill patternType="solid">
        <fgColor theme="7" tint="0.79998168889431442"/>
        <bgColor indexed="64"/>
      </patternFill>
    </fill>
    <fill>
      <patternFill patternType="solid">
        <fgColor theme="5" tint="0.79998168889431442"/>
        <bgColor rgb="FFC0C0C0"/>
      </patternFill>
    </fill>
    <fill>
      <patternFill patternType="solid">
        <fgColor theme="8" tint="0.79998168889431442"/>
        <bgColor rgb="FFCCFFFF"/>
      </patternFill>
    </fill>
    <fill>
      <patternFill patternType="solid">
        <fgColor theme="9" tint="0.79998168889431442"/>
        <bgColor rgb="FFCCFFFF"/>
      </patternFill>
    </fill>
    <fill>
      <patternFill patternType="solid">
        <fgColor theme="8" tint="0.79998168889431442"/>
        <bgColor indexed="64"/>
      </patternFill>
    </fill>
    <fill>
      <patternFill patternType="solid">
        <fgColor indexed="42"/>
        <bgColor indexed="64"/>
      </patternFill>
    </fill>
  </fills>
  <borders count="5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rgb="FF808080"/>
      </left>
      <right/>
      <top style="thin">
        <color indexed="64"/>
      </top>
      <bottom style="dotted">
        <color rgb="FF808080"/>
      </bottom>
      <diagonal/>
    </border>
    <border>
      <left style="thin">
        <color indexed="64"/>
      </left>
      <right/>
      <top style="thin">
        <color indexed="64"/>
      </top>
      <bottom style="dotted">
        <color rgb="FF808080"/>
      </bottom>
      <diagonal/>
    </border>
    <border>
      <left style="thin">
        <color indexed="64"/>
      </left>
      <right style="thin">
        <color indexed="64"/>
      </right>
      <top style="thin">
        <color indexed="64"/>
      </top>
      <bottom style="dotted">
        <color rgb="FF808080"/>
      </bottom>
      <diagonal/>
    </border>
    <border>
      <left style="thin">
        <color rgb="FF808080"/>
      </left>
      <right/>
      <top style="dotted">
        <color rgb="FF808080"/>
      </top>
      <bottom style="dotted">
        <color rgb="FF808080"/>
      </bottom>
      <diagonal/>
    </border>
    <border>
      <left style="thin">
        <color indexed="64"/>
      </left>
      <right/>
      <top style="dotted">
        <color rgb="FF808080"/>
      </top>
      <bottom style="dotted">
        <color rgb="FF808080"/>
      </bottom>
      <diagonal/>
    </border>
    <border>
      <left style="thin">
        <color indexed="64"/>
      </left>
      <right style="thin">
        <color indexed="64"/>
      </right>
      <top style="dotted">
        <color rgb="FF808080"/>
      </top>
      <bottom style="dotted">
        <color rgb="FF808080"/>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rgb="FF808080"/>
      </left>
      <right/>
      <top style="dotted">
        <color rgb="FF808080"/>
      </top>
      <bottom style="thin">
        <color indexed="64"/>
      </bottom>
      <diagonal/>
    </border>
    <border>
      <left style="thin">
        <color indexed="64"/>
      </left>
      <right/>
      <top style="dotted">
        <color rgb="FF808080"/>
      </top>
      <bottom style="thin">
        <color indexed="64"/>
      </bottom>
      <diagonal/>
    </border>
    <border>
      <left style="thin">
        <color indexed="64"/>
      </left>
      <right style="thin">
        <color indexed="64"/>
      </right>
      <top style="dotted">
        <color rgb="FF808080"/>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tted">
        <color rgb="FF808080"/>
      </bottom>
      <diagonal/>
    </border>
    <border>
      <left style="thin">
        <color rgb="FF808080"/>
      </left>
      <right/>
      <top style="dotted">
        <color rgb="FF808080"/>
      </top>
      <bottom style="thin">
        <color rgb="FF808080"/>
      </bottom>
      <diagonal/>
    </border>
    <border>
      <left style="thin">
        <color indexed="64"/>
      </left>
      <right style="thin">
        <color indexed="64"/>
      </right>
      <top style="dotted">
        <color rgb="FF808080"/>
      </top>
      <bottom style="thin">
        <color rgb="FF808080"/>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hair">
        <color auto="1"/>
      </top>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0" fontId="6" fillId="0" borderId="0" xfId="0" applyFont="1" applyBorder="1" applyAlignment="1">
      <alignment vertical="center"/>
    </xf>
    <xf numFmtId="0" fontId="6" fillId="3" borderId="0" xfId="0" applyFont="1" applyFill="1" applyBorder="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8" fillId="3" borderId="0" xfId="0" applyFont="1" applyFill="1">
      <alignment vertical="center"/>
    </xf>
    <xf numFmtId="0" fontId="6" fillId="3" borderId="0" xfId="0" applyFont="1" applyFill="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4" fillId="0" borderId="0" xfId="0" applyFont="1" applyBorder="1" applyAlignment="1">
      <alignment horizontal="center" vertical="center"/>
    </xf>
    <xf numFmtId="0" fontId="9" fillId="0" borderId="0" xfId="0" applyFont="1">
      <alignment vertical="center"/>
    </xf>
    <xf numFmtId="0" fontId="10" fillId="0" borderId="0" xfId="0" applyFont="1" applyBorder="1" applyAlignment="1" applyProtection="1">
      <alignment horizontal="center" vertical="center"/>
      <protection locked="0"/>
    </xf>
    <xf numFmtId="0" fontId="11" fillId="0" borderId="0" xfId="0" applyFont="1" applyBorder="1" applyAlignment="1">
      <alignment vertical="center"/>
    </xf>
    <xf numFmtId="0" fontId="7" fillId="0" borderId="0" xfId="0" applyFont="1" applyBorder="1" applyAlignment="1">
      <alignment horizontal="center" vertical="center" wrapText="1"/>
    </xf>
    <xf numFmtId="0" fontId="7" fillId="6" borderId="2" xfId="0" applyFont="1" applyFill="1" applyBorder="1" applyAlignment="1">
      <alignment horizontal="center" vertical="center"/>
    </xf>
    <xf numFmtId="0" fontId="7" fillId="0" borderId="0" xfId="0" applyFont="1" applyBorder="1" applyAlignment="1">
      <alignment horizontal="center" vertical="center"/>
    </xf>
    <xf numFmtId="179" fontId="7" fillId="0" borderId="14" xfId="0" applyNumberFormat="1" applyFont="1" applyBorder="1">
      <alignment vertical="center"/>
    </xf>
    <xf numFmtId="9" fontId="7" fillId="0" borderId="15" xfId="1" applyFont="1" applyBorder="1" applyAlignment="1" applyProtection="1">
      <alignment horizontal="center" vertical="center"/>
    </xf>
    <xf numFmtId="179" fontId="7" fillId="0" borderId="15" xfId="0" applyNumberFormat="1" applyFont="1" applyBorder="1">
      <alignment vertical="center"/>
    </xf>
    <xf numFmtId="179" fontId="7" fillId="6" borderId="15" xfId="2" applyNumberFormat="1" applyFont="1" applyFill="1" applyBorder="1" applyAlignment="1" applyProtection="1">
      <alignment vertical="center"/>
    </xf>
    <xf numFmtId="179" fontId="7" fillId="0" borderId="16" xfId="2" applyNumberFormat="1" applyFont="1" applyBorder="1" applyAlignment="1" applyProtection="1">
      <alignment vertical="center"/>
    </xf>
    <xf numFmtId="9" fontId="7" fillId="0" borderId="17" xfId="1" applyFont="1" applyBorder="1" applyAlignment="1" applyProtection="1">
      <alignment horizontal="center" vertical="center"/>
    </xf>
    <xf numFmtId="179" fontId="7" fillId="0" borderId="17" xfId="2" applyNumberFormat="1" applyFont="1" applyBorder="1" applyAlignment="1" applyProtection="1">
      <alignment vertical="center"/>
    </xf>
    <xf numFmtId="179" fontId="7" fillId="6" borderId="17" xfId="2" applyNumberFormat="1" applyFont="1" applyFill="1" applyBorder="1" applyAlignment="1" applyProtection="1">
      <alignment vertical="center"/>
    </xf>
    <xf numFmtId="0" fontId="10" fillId="0" borderId="2" xfId="0" applyFont="1" applyBorder="1" applyAlignment="1" applyProtection="1">
      <alignment horizontal="center" vertical="center"/>
      <protection locked="0"/>
    </xf>
    <xf numFmtId="179" fontId="7" fillId="0" borderId="2" xfId="0" applyNumberFormat="1" applyFont="1" applyBorder="1" applyAlignment="1" applyProtection="1">
      <alignment horizontal="right" vertical="center"/>
    </xf>
    <xf numFmtId="0" fontId="7" fillId="0" borderId="2" xfId="0" applyFont="1" applyBorder="1" applyAlignment="1">
      <alignment horizontal="center" vertical="center"/>
    </xf>
    <xf numFmtId="179" fontId="7" fillId="0" borderId="2" xfId="0" applyNumberFormat="1" applyFont="1" applyBorder="1">
      <alignment vertical="center"/>
    </xf>
    <xf numFmtId="179" fontId="7" fillId="0" borderId="0" xfId="0" applyNumberFormat="1" applyFont="1" applyBorder="1">
      <alignment vertical="center"/>
    </xf>
    <xf numFmtId="178" fontId="7" fillId="0" borderId="0" xfId="0" applyNumberFormat="1" applyFont="1" applyBorder="1" applyAlignment="1" applyProtection="1">
      <alignment horizontal="right" vertical="center"/>
    </xf>
    <xf numFmtId="179" fontId="7" fillId="0" borderId="0" xfId="0" applyNumberFormat="1" applyFont="1">
      <alignment vertical="center"/>
    </xf>
    <xf numFmtId="179" fontId="7" fillId="7" borderId="17" xfId="2" applyNumberFormat="1" applyFont="1" applyFill="1" applyBorder="1" applyAlignment="1" applyProtection="1">
      <alignment vertical="center"/>
    </xf>
    <xf numFmtId="179" fontId="7" fillId="0" borderId="18" xfId="2" applyNumberFormat="1" applyFont="1" applyBorder="1" applyAlignment="1" applyProtection="1">
      <alignment vertical="center"/>
    </xf>
    <xf numFmtId="9" fontId="7" fillId="0" borderId="19" xfId="1" applyFont="1" applyBorder="1" applyAlignment="1" applyProtection="1">
      <alignment horizontal="center" vertical="center"/>
    </xf>
    <xf numFmtId="179" fontId="7" fillId="0" borderId="19" xfId="2" applyNumberFormat="1" applyFont="1" applyBorder="1" applyAlignment="1" applyProtection="1">
      <alignment vertical="center"/>
    </xf>
    <xf numFmtId="179" fontId="7" fillId="7" borderId="19" xfId="2" applyNumberFormat="1" applyFont="1" applyFill="1" applyBorder="1" applyAlignment="1" applyProtection="1">
      <alignment vertical="center"/>
    </xf>
    <xf numFmtId="181" fontId="7" fillId="0" borderId="2" xfId="0" applyNumberFormat="1" applyFont="1" applyBorder="1" applyAlignment="1">
      <alignment horizontal="center" vertical="center"/>
    </xf>
    <xf numFmtId="179" fontId="8" fillId="0" borderId="0" xfId="0" applyNumberFormat="1" applyFont="1">
      <alignment vertical="center"/>
    </xf>
    <xf numFmtId="0" fontId="7" fillId="4" borderId="2" xfId="0" applyFont="1" applyFill="1" applyBorder="1" applyAlignment="1">
      <alignment horizontal="center" vertical="center" shrinkToFit="1"/>
    </xf>
    <xf numFmtId="179" fontId="7" fillId="6" borderId="2" xfId="0" applyNumberFormat="1" applyFont="1" applyFill="1" applyBorder="1" applyAlignment="1">
      <alignment horizontal="center" vertical="center"/>
    </xf>
    <xf numFmtId="0" fontId="7" fillId="0" borderId="2" xfId="0" applyFont="1" applyBorder="1" applyAlignment="1">
      <alignment vertical="center" shrinkToFit="1"/>
    </xf>
    <xf numFmtId="179" fontId="7" fillId="0" borderId="20" xfId="0" applyNumberFormat="1" applyFont="1" applyBorder="1">
      <alignment vertical="center"/>
    </xf>
    <xf numFmtId="9" fontId="7" fillId="0" borderId="21" xfId="1" applyFont="1" applyBorder="1" applyAlignment="1" applyProtection="1">
      <alignment horizontal="center" vertical="center"/>
    </xf>
    <xf numFmtId="179" fontId="7" fillId="0" borderId="22" xfId="2" applyNumberFormat="1" applyFont="1" applyBorder="1" applyAlignment="1" applyProtection="1">
      <alignment vertical="center"/>
    </xf>
    <xf numFmtId="179" fontId="8" fillId="0" borderId="22" xfId="0" applyNumberFormat="1" applyFont="1" applyBorder="1">
      <alignment vertical="center"/>
    </xf>
    <xf numFmtId="0" fontId="7" fillId="0" borderId="2" xfId="0" applyFont="1" applyBorder="1">
      <alignment vertical="center"/>
    </xf>
    <xf numFmtId="179" fontId="7" fillId="0" borderId="23" xfId="2" applyNumberFormat="1" applyFont="1" applyBorder="1" applyAlignment="1" applyProtection="1">
      <alignment vertical="center"/>
    </xf>
    <xf numFmtId="9" fontId="7" fillId="0" borderId="24" xfId="1" applyFont="1" applyBorder="1" applyAlignment="1" applyProtection="1">
      <alignment horizontal="center" vertical="center"/>
    </xf>
    <xf numFmtId="179" fontId="7" fillId="0" borderId="25" xfId="2" applyNumberFormat="1" applyFont="1" applyBorder="1" applyAlignment="1" applyProtection="1">
      <alignment vertical="center"/>
    </xf>
    <xf numFmtId="179" fontId="8" fillId="0" borderId="25" xfId="0" applyNumberFormat="1" applyFont="1" applyBorder="1">
      <alignment vertical="center"/>
    </xf>
    <xf numFmtId="0" fontId="6" fillId="4" borderId="10"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9" fontId="7" fillId="0" borderId="2" xfId="1" applyFont="1" applyBorder="1" applyAlignment="1" applyProtection="1">
      <alignment horizontal="center" vertical="center"/>
    </xf>
    <xf numFmtId="178" fontId="7" fillId="0" borderId="0" xfId="0" applyNumberFormat="1" applyFont="1">
      <alignment vertical="center"/>
    </xf>
    <xf numFmtId="179" fontId="6" fillId="0" borderId="10" xfId="0" applyNumberFormat="1" applyFont="1" applyBorder="1" applyAlignment="1" applyProtection="1">
      <alignment vertical="center"/>
    </xf>
    <xf numFmtId="179" fontId="6" fillId="0" borderId="28" xfId="0" applyNumberFormat="1" applyFont="1" applyBorder="1" applyAlignment="1" applyProtection="1">
      <alignment vertical="center"/>
    </xf>
    <xf numFmtId="179" fontId="6" fillId="0" borderId="27" xfId="0" applyNumberFormat="1" applyFont="1" applyBorder="1" applyAlignment="1" applyProtection="1">
      <alignment vertical="center"/>
    </xf>
    <xf numFmtId="179" fontId="6" fillId="0" borderId="26" xfId="0" applyNumberFormat="1" applyFont="1" applyBorder="1" applyAlignment="1" applyProtection="1">
      <alignment vertical="center"/>
    </xf>
    <xf numFmtId="0" fontId="14" fillId="0" borderId="0" xfId="0" applyFont="1">
      <alignment vertical="center"/>
    </xf>
    <xf numFmtId="0" fontId="15" fillId="0" borderId="0" xfId="0" applyFont="1">
      <alignment vertical="center"/>
    </xf>
    <xf numFmtId="179" fontId="7" fillId="0" borderId="29" xfId="2" applyNumberFormat="1" applyFont="1" applyBorder="1" applyAlignment="1" applyProtection="1">
      <alignment vertical="center"/>
    </xf>
    <xf numFmtId="9" fontId="7" fillId="0" borderId="30" xfId="1" applyFont="1" applyBorder="1" applyAlignment="1" applyProtection="1">
      <alignment horizontal="center" vertical="center"/>
    </xf>
    <xf numFmtId="179" fontId="7" fillId="0" borderId="31" xfId="2" applyNumberFormat="1" applyFont="1" applyBorder="1" applyAlignment="1" applyProtection="1">
      <alignment vertical="center"/>
    </xf>
    <xf numFmtId="179" fontId="8" fillId="0" borderId="31" xfId="0" applyNumberFormat="1" applyFont="1" applyBorder="1">
      <alignment vertical="center"/>
    </xf>
    <xf numFmtId="0" fontId="6" fillId="0" borderId="0" xfId="0" applyFont="1" applyBorder="1" applyAlignment="1" applyProtection="1">
      <alignmen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179" fontId="6" fillId="0" borderId="32" xfId="0" applyNumberFormat="1" applyFont="1" applyBorder="1" applyAlignment="1" applyProtection="1">
      <alignment vertical="center"/>
    </xf>
    <xf numFmtId="10" fontId="15" fillId="8" borderId="2" xfId="1" applyNumberFormat="1" applyFont="1" applyFill="1" applyBorder="1" applyAlignment="1" applyProtection="1">
      <alignment vertical="center"/>
    </xf>
    <xf numFmtId="179" fontId="15" fillId="8" borderId="2" xfId="0" applyNumberFormat="1" applyFont="1" applyFill="1" applyBorder="1">
      <alignment vertical="center"/>
    </xf>
    <xf numFmtId="179" fontId="7" fillId="0" borderId="3" xfId="2" applyNumberFormat="1" applyFont="1" applyBorder="1" applyAlignment="1" applyProtection="1">
      <alignment vertical="center"/>
    </xf>
    <xf numFmtId="9" fontId="7" fillId="0" borderId="33" xfId="1" applyFont="1" applyBorder="1" applyAlignment="1" applyProtection="1">
      <alignment horizontal="center" vertical="center"/>
    </xf>
    <xf numFmtId="179" fontId="7" fillId="0" borderId="34" xfId="2" applyNumberFormat="1" applyFont="1" applyBorder="1" applyAlignment="1" applyProtection="1">
      <alignment vertical="center"/>
    </xf>
    <xf numFmtId="9" fontId="7" fillId="0" borderId="23" xfId="1" applyFont="1" applyBorder="1" applyAlignment="1" applyProtection="1">
      <alignment horizontal="center" vertical="center"/>
    </xf>
    <xf numFmtId="179" fontId="15" fillId="8" borderId="2" xfId="2" applyNumberFormat="1" applyFont="1" applyFill="1" applyBorder="1" applyAlignment="1" applyProtection="1">
      <alignment vertical="center"/>
    </xf>
    <xf numFmtId="179" fontId="7" fillId="0" borderId="35" xfId="2" applyNumberFormat="1" applyFont="1" applyBorder="1" applyAlignment="1" applyProtection="1">
      <alignment vertical="center"/>
    </xf>
    <xf numFmtId="9" fontId="7" fillId="0" borderId="35" xfId="1" applyFont="1" applyBorder="1" applyAlignment="1" applyProtection="1">
      <alignment horizontal="center" vertical="center"/>
    </xf>
    <xf numFmtId="179" fontId="7" fillId="0" borderId="36" xfId="2" applyNumberFormat="1" applyFont="1" applyBorder="1" applyAlignment="1" applyProtection="1">
      <alignment vertical="center"/>
    </xf>
    <xf numFmtId="0" fontId="7" fillId="4" borderId="10" xfId="0" applyFont="1" applyFill="1" applyBorder="1" applyAlignment="1">
      <alignment horizontal="center" vertical="center"/>
    </xf>
    <xf numFmtId="179" fontId="7" fillId="0" borderId="14" xfId="2" applyNumberFormat="1" applyFont="1" applyBorder="1" applyAlignment="1" applyProtection="1">
      <alignment horizontal="right" vertical="center"/>
    </xf>
    <xf numFmtId="179" fontId="7" fillId="0" borderId="14" xfId="0" applyNumberFormat="1" applyFont="1" applyBorder="1" applyAlignment="1">
      <alignment horizontal="center" vertical="center"/>
    </xf>
    <xf numFmtId="179" fontId="7" fillId="0" borderId="37" xfId="2" applyNumberFormat="1" applyFont="1" applyBorder="1" applyAlignment="1" applyProtection="1">
      <alignment vertical="center"/>
    </xf>
    <xf numFmtId="179" fontId="7" fillId="0" borderId="16" xfId="0" applyNumberFormat="1" applyFont="1" applyBorder="1" applyAlignment="1">
      <alignment horizontal="center" vertical="center"/>
    </xf>
    <xf numFmtId="179" fontId="7" fillId="0" borderId="38" xfId="2" applyNumberFormat="1" applyFont="1" applyBorder="1" applyAlignment="1" applyProtection="1">
      <alignment vertical="center"/>
    </xf>
    <xf numFmtId="179" fontId="7" fillId="0" borderId="18" xfId="0" applyNumberFormat="1" applyFont="1" applyBorder="1" applyAlignment="1">
      <alignment horizontal="center" vertical="center"/>
    </xf>
    <xf numFmtId="179" fontId="7" fillId="0" borderId="39" xfId="0" applyNumberFormat="1" applyFont="1" applyBorder="1">
      <alignment vertical="center"/>
    </xf>
    <xf numFmtId="0" fontId="16" fillId="0" borderId="0" xfId="0" applyFont="1" applyBorder="1" applyAlignment="1">
      <alignment vertical="center"/>
    </xf>
    <xf numFmtId="0" fontId="18" fillId="0" borderId="0" xfId="0" applyFont="1">
      <alignment vertical="center"/>
    </xf>
    <xf numFmtId="0" fontId="19" fillId="0" borderId="0" xfId="0" applyFont="1">
      <alignment vertical="center"/>
    </xf>
    <xf numFmtId="0" fontId="20" fillId="0" borderId="0" xfId="2" applyNumberFormat="1" applyFont="1" applyBorder="1" applyAlignment="1" applyProtection="1">
      <alignment horizontal="left" vertical="center"/>
    </xf>
    <xf numFmtId="0" fontId="21" fillId="0" borderId="0" xfId="2" applyNumberFormat="1" applyFont="1" applyBorder="1" applyAlignment="1" applyProtection="1">
      <alignment vertical="center"/>
      <protection hidden="1"/>
    </xf>
    <xf numFmtId="0" fontId="22" fillId="11" borderId="3" xfId="2" applyNumberFormat="1" applyFont="1" applyFill="1" applyBorder="1" applyAlignment="1" applyProtection="1">
      <alignment horizontal="center" vertical="center"/>
      <protection hidden="1"/>
    </xf>
    <xf numFmtId="0" fontId="23" fillId="11" borderId="4" xfId="2" applyNumberFormat="1" applyFont="1" applyFill="1" applyBorder="1" applyAlignment="1" applyProtection="1">
      <alignment horizontal="center" vertical="center"/>
      <protection hidden="1"/>
    </xf>
    <xf numFmtId="0" fontId="24" fillId="11" borderId="4" xfId="2" applyNumberFormat="1" applyFont="1" applyFill="1" applyBorder="1" applyAlignment="1" applyProtection="1">
      <alignment horizontal="center" vertical="center"/>
      <protection hidden="1"/>
    </xf>
    <xf numFmtId="38" fontId="21" fillId="9" borderId="5" xfId="3" applyFont="1" applyFill="1" applyBorder="1" applyAlignment="1" applyProtection="1">
      <alignment vertical="center"/>
      <protection locked="0" hidden="1"/>
    </xf>
    <xf numFmtId="0" fontId="25" fillId="9" borderId="5" xfId="2" applyNumberFormat="1" applyFont="1" applyFill="1" applyBorder="1" applyAlignment="1" applyProtection="1">
      <alignment horizontal="center" vertical="center"/>
      <protection locked="0" hidden="1"/>
    </xf>
    <xf numFmtId="38" fontId="21" fillId="9" borderId="6" xfId="3" applyFont="1" applyFill="1" applyBorder="1" applyAlignment="1" applyProtection="1">
      <alignment vertical="center"/>
      <protection locked="0" hidden="1"/>
    </xf>
    <xf numFmtId="0" fontId="25" fillId="9" borderId="6" xfId="2" applyNumberFormat="1" applyFont="1" applyFill="1" applyBorder="1" applyAlignment="1" applyProtection="1">
      <alignment horizontal="center" vertical="center"/>
      <protection locked="0" hidden="1"/>
    </xf>
    <xf numFmtId="38" fontId="21" fillId="9" borderId="7" xfId="3" applyFont="1" applyFill="1" applyBorder="1" applyAlignment="1" applyProtection="1">
      <alignment vertical="center"/>
      <protection locked="0" hidden="1"/>
    </xf>
    <xf numFmtId="0" fontId="25" fillId="9" borderId="41" xfId="2" applyNumberFormat="1" applyFont="1" applyFill="1" applyBorder="1" applyAlignment="1" applyProtection="1">
      <alignment horizontal="center" vertical="center"/>
      <protection locked="0" hidden="1"/>
    </xf>
    <xf numFmtId="0" fontId="20" fillId="0" borderId="8" xfId="2" applyNumberFormat="1" applyFont="1" applyBorder="1" applyAlignment="1" applyProtection="1">
      <alignment horizontal="center"/>
      <protection hidden="1"/>
    </xf>
    <xf numFmtId="182" fontId="20" fillId="0" borderId="0" xfId="2" applyNumberFormat="1" applyFont="1" applyBorder="1" applyAlignment="1" applyProtection="1">
      <alignment horizontal="right" vertical="center"/>
      <protection hidden="1"/>
    </xf>
    <xf numFmtId="180" fontId="20" fillId="0" borderId="0" xfId="2" applyNumberFormat="1" applyFont="1" applyBorder="1" applyAlignment="1" applyProtection="1">
      <alignment vertical="center"/>
      <protection hidden="1"/>
    </xf>
    <xf numFmtId="180" fontId="20" fillId="0" borderId="0" xfId="2" applyNumberFormat="1" applyFont="1" applyBorder="1" applyAlignment="1" applyProtection="1">
      <alignment horizontal="left" vertical="center"/>
      <protection hidden="1"/>
    </xf>
    <xf numFmtId="0" fontId="26" fillId="0" borderId="0" xfId="2" applyNumberFormat="1" applyFont="1" applyAlignment="1" applyProtection="1">
      <protection hidden="1"/>
    </xf>
    <xf numFmtId="0" fontId="21" fillId="0" borderId="0" xfId="2" applyNumberFormat="1" applyFont="1" applyAlignment="1" applyProtection="1">
      <alignment vertical="center"/>
      <protection hidden="1"/>
    </xf>
    <xf numFmtId="0" fontId="23" fillId="13" borderId="3" xfId="2" applyNumberFormat="1" applyFont="1" applyFill="1" applyBorder="1" applyAlignment="1" applyProtection="1">
      <alignment horizontal="center" vertical="center"/>
      <protection hidden="1"/>
    </xf>
    <xf numFmtId="0" fontId="26" fillId="12" borderId="40" xfId="2" applyNumberFormat="1" applyFont="1" applyFill="1" applyBorder="1" applyAlignment="1" applyProtection="1">
      <alignment horizontal="center" vertical="center"/>
      <protection hidden="1"/>
    </xf>
    <xf numFmtId="0" fontId="25" fillId="13" borderId="2" xfId="2" applyNumberFormat="1" applyFont="1" applyFill="1" applyBorder="1" applyAlignment="1" applyProtection="1">
      <alignment horizontal="center" vertical="center"/>
      <protection hidden="1"/>
    </xf>
    <xf numFmtId="38" fontId="21" fillId="12" borderId="2" xfId="3" applyFont="1" applyFill="1" applyBorder="1" applyAlignment="1" applyProtection="1">
      <alignment vertical="center"/>
      <protection hidden="1"/>
    </xf>
    <xf numFmtId="0" fontId="25" fillId="13" borderId="4" xfId="2" applyNumberFormat="1" applyFont="1" applyFill="1" applyBorder="1" applyAlignment="1" applyProtection="1">
      <alignment horizontal="right" vertical="center"/>
      <protection hidden="1"/>
    </xf>
    <xf numFmtId="0" fontId="25" fillId="13" borderId="2" xfId="2" applyNumberFormat="1" applyFont="1" applyFill="1" applyBorder="1" applyAlignment="1" applyProtection="1">
      <alignment horizontal="right" vertical="center"/>
      <protection hidden="1"/>
    </xf>
    <xf numFmtId="0" fontId="22" fillId="0" borderId="0" xfId="2" applyNumberFormat="1" applyFont="1" applyAlignment="1" applyProtection="1">
      <alignment vertical="center"/>
      <protection hidden="1"/>
    </xf>
    <xf numFmtId="0" fontId="28" fillId="0" borderId="0" xfId="2" applyNumberFormat="1" applyFont="1" applyAlignment="1" applyProtection="1">
      <alignment vertical="center" wrapText="1"/>
      <protection hidden="1"/>
    </xf>
    <xf numFmtId="0" fontId="19" fillId="0" borderId="0" xfId="0" applyFont="1" applyAlignment="1" applyProtection="1">
      <alignment vertical="center" wrapText="1"/>
      <protection hidden="1"/>
    </xf>
    <xf numFmtId="0" fontId="22" fillId="2" borderId="2" xfId="2" applyNumberFormat="1" applyFont="1" applyFill="1" applyBorder="1" applyAlignment="1" applyProtection="1">
      <alignment horizontal="center" vertical="center"/>
      <protection hidden="1"/>
    </xf>
    <xf numFmtId="0" fontId="22" fillId="2" borderId="10" xfId="2" applyNumberFormat="1" applyFont="1" applyFill="1" applyBorder="1" applyAlignment="1" applyProtection="1">
      <alignment horizontal="center" vertical="center"/>
      <protection hidden="1"/>
    </xf>
    <xf numFmtId="0" fontId="23" fillId="0" borderId="13" xfId="2" applyNumberFormat="1" applyFont="1" applyBorder="1" applyAlignment="1" applyProtection="1">
      <alignment horizontal="left" vertical="center"/>
      <protection hidden="1"/>
    </xf>
    <xf numFmtId="0" fontId="23" fillId="0" borderId="5" xfId="2" applyNumberFormat="1" applyFont="1" applyBorder="1" applyAlignment="1" applyProtection="1">
      <alignment horizontal="left" vertical="center"/>
      <protection hidden="1"/>
    </xf>
    <xf numFmtId="38" fontId="20" fillId="13" borderId="11" xfId="3" applyFont="1" applyFill="1" applyBorder="1" applyAlignment="1" applyProtection="1">
      <alignment vertical="center"/>
      <protection hidden="1"/>
    </xf>
    <xf numFmtId="38" fontId="20" fillId="13" borderId="4" xfId="3" applyFont="1" applyFill="1" applyBorder="1" applyAlignment="1" applyProtection="1">
      <alignment vertical="center"/>
      <protection hidden="1"/>
    </xf>
    <xf numFmtId="0" fontId="26" fillId="0" borderId="0" xfId="2" applyNumberFormat="1" applyFont="1" applyAlignment="1" applyProtection="1">
      <alignment vertical="center"/>
      <protection hidden="1"/>
    </xf>
    <xf numFmtId="0" fontId="19" fillId="0" borderId="0" xfId="2" applyNumberFormat="1" applyFont="1" applyAlignment="1" applyProtection="1">
      <alignment vertical="center"/>
      <protection hidden="1"/>
    </xf>
    <xf numFmtId="0" fontId="30" fillId="0" borderId="0" xfId="2" applyNumberFormat="1" applyFont="1" applyAlignment="1" applyProtection="1">
      <alignment vertical="top" wrapText="1"/>
      <protection hidden="1"/>
    </xf>
    <xf numFmtId="0" fontId="31" fillId="0" borderId="0" xfId="2" applyNumberFormat="1" applyFont="1" applyAlignment="1" applyProtection="1">
      <alignment vertical="center"/>
      <protection hidden="1"/>
    </xf>
    <xf numFmtId="0" fontId="34" fillId="0" borderId="1" xfId="0" applyFont="1" applyBorder="1">
      <alignment vertical="center"/>
    </xf>
    <xf numFmtId="0" fontId="19" fillId="0" borderId="1" xfId="0" applyFont="1" applyBorder="1">
      <alignment vertical="center"/>
    </xf>
    <xf numFmtId="183" fontId="19" fillId="0" borderId="1" xfId="0" applyNumberFormat="1" applyFont="1" applyBorder="1">
      <alignment vertical="center"/>
    </xf>
    <xf numFmtId="0" fontId="19" fillId="0" borderId="8" xfId="0" applyFont="1" applyBorder="1">
      <alignment vertical="center"/>
    </xf>
    <xf numFmtId="183" fontId="19" fillId="14" borderId="40" xfId="0" applyNumberFormat="1" applyFont="1" applyFill="1" applyBorder="1" applyAlignment="1">
      <alignment horizontal="center" vertical="center"/>
    </xf>
    <xf numFmtId="0" fontId="21" fillId="9" borderId="5" xfId="2" applyNumberFormat="1" applyFont="1" applyFill="1" applyBorder="1" applyAlignment="1" applyProtection="1">
      <alignment horizontal="center" vertical="center"/>
      <protection locked="0" hidden="1"/>
    </xf>
    <xf numFmtId="0" fontId="21" fillId="9" borderId="6" xfId="2" applyNumberFormat="1" applyFont="1" applyFill="1" applyBorder="1" applyAlignment="1" applyProtection="1">
      <alignment horizontal="center" vertical="center"/>
      <protection locked="0" hidden="1"/>
    </xf>
    <xf numFmtId="0" fontId="19" fillId="10" borderId="2" xfId="0" applyFont="1" applyFill="1" applyBorder="1" applyAlignment="1" applyProtection="1">
      <alignment horizontal="center" vertical="center"/>
      <protection locked="0"/>
    </xf>
    <xf numFmtId="0" fontId="7" fillId="4" borderId="2" xfId="0" applyFont="1" applyFill="1" applyBorder="1" applyAlignment="1">
      <alignment horizontal="center" vertical="center"/>
    </xf>
    <xf numFmtId="0" fontId="7" fillId="0" borderId="0" xfId="0" applyFont="1" applyAlignment="1" applyProtection="1">
      <alignment horizontal="center" vertical="center"/>
    </xf>
    <xf numFmtId="0" fontId="35" fillId="0" borderId="0" xfId="0" applyFont="1" applyBorder="1" applyProtection="1">
      <alignment vertical="center"/>
    </xf>
    <xf numFmtId="0" fontId="7" fillId="15" borderId="2" xfId="0" applyFont="1" applyFill="1" applyBorder="1" applyProtection="1">
      <alignment vertical="center"/>
      <protection locked="0"/>
    </xf>
    <xf numFmtId="0" fontId="35" fillId="15" borderId="2" xfId="0" applyFont="1" applyFill="1" applyBorder="1" applyProtection="1">
      <alignment vertical="center"/>
      <protection locked="0"/>
    </xf>
    <xf numFmtId="184" fontId="15" fillId="8" borderId="2" xfId="1" applyNumberFormat="1" applyFont="1" applyFill="1" applyBorder="1" applyAlignment="1" applyProtection="1">
      <alignment vertical="center"/>
    </xf>
    <xf numFmtId="179" fontId="6" fillId="0" borderId="43" xfId="0" applyNumberFormat="1" applyFont="1" applyBorder="1" applyAlignment="1" applyProtection="1">
      <alignment vertical="center"/>
    </xf>
    <xf numFmtId="0" fontId="7" fillId="0" borderId="0" xfId="0" applyFont="1" applyBorder="1">
      <alignment vertical="center"/>
    </xf>
    <xf numFmtId="0" fontId="7" fillId="0" borderId="0" xfId="2" applyFont="1" applyBorder="1" applyAlignment="1" applyProtection="1">
      <alignment vertical="center"/>
    </xf>
    <xf numFmtId="0" fontId="19" fillId="0" borderId="0" xfId="0" applyFont="1" applyBorder="1">
      <alignment vertical="center"/>
    </xf>
    <xf numFmtId="0" fontId="19" fillId="0" borderId="42" xfId="0" applyFont="1" applyBorder="1">
      <alignment vertical="center"/>
    </xf>
    <xf numFmtId="0" fontId="6" fillId="3" borderId="0" xfId="0" applyFont="1" applyFill="1" applyAlignment="1">
      <alignment vertical="center"/>
    </xf>
    <xf numFmtId="38" fontId="21" fillId="9" borderId="3" xfId="3" applyFont="1" applyFill="1" applyBorder="1" applyAlignment="1" applyProtection="1">
      <alignment vertical="center"/>
      <protection locked="0" hidden="1"/>
    </xf>
    <xf numFmtId="38" fontId="21" fillId="9" borderId="46" xfId="3" applyFont="1" applyFill="1" applyBorder="1" applyAlignment="1" applyProtection="1">
      <alignment vertical="center"/>
      <protection locked="0" hidden="1"/>
    </xf>
    <xf numFmtId="38" fontId="21" fillId="9" borderId="41" xfId="3" applyFont="1" applyFill="1" applyBorder="1" applyAlignment="1" applyProtection="1">
      <alignment vertical="center"/>
      <protection locked="0" hidden="1"/>
    </xf>
    <xf numFmtId="179" fontId="6" fillId="0" borderId="49" xfId="0" applyNumberFormat="1" applyFont="1" applyBorder="1" applyAlignment="1" applyProtection="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22" fillId="12" borderId="2" xfId="2" applyNumberFormat="1" applyFont="1" applyFill="1" applyBorder="1" applyAlignment="1" applyProtection="1">
      <alignment horizontal="center" vertical="center"/>
      <protection hidden="1"/>
    </xf>
    <xf numFmtId="10" fontId="23" fillId="0" borderId="13" xfId="0" applyNumberFormat="1" applyFont="1" applyBorder="1" applyAlignment="1" applyProtection="1">
      <alignment horizontal="center" vertical="center"/>
      <protection hidden="1"/>
    </xf>
    <xf numFmtId="10" fontId="23" fillId="0" borderId="12" xfId="0" applyNumberFormat="1" applyFont="1" applyBorder="1" applyAlignment="1" applyProtection="1">
      <alignment horizontal="center" vertical="center"/>
      <protection hidden="1"/>
    </xf>
    <xf numFmtId="38" fontId="23" fillId="0" borderId="13" xfId="3" applyFont="1" applyBorder="1" applyAlignment="1" applyProtection="1">
      <alignment horizontal="center" vertical="center"/>
      <protection hidden="1"/>
    </xf>
    <xf numFmtId="38" fontId="23" fillId="0" borderId="12" xfId="3" applyFont="1" applyBorder="1" applyAlignment="1" applyProtection="1">
      <alignment horizontal="center" vertical="center"/>
      <protection hidden="1"/>
    </xf>
    <xf numFmtId="38" fontId="21" fillId="13" borderId="44" xfId="3" applyFont="1" applyFill="1" applyBorder="1" applyAlignment="1" applyProtection="1">
      <alignment horizontal="center" vertical="center"/>
      <protection hidden="1"/>
    </xf>
    <xf numFmtId="38" fontId="21" fillId="13" borderId="45" xfId="3" applyFont="1" applyFill="1" applyBorder="1" applyAlignment="1" applyProtection="1">
      <alignment horizontal="center" vertical="center"/>
      <protection hidden="1"/>
    </xf>
    <xf numFmtId="177" fontId="20" fillId="0" borderId="8" xfId="2" applyNumberFormat="1" applyFont="1" applyBorder="1" applyAlignment="1" applyProtection="1">
      <alignment horizontal="left"/>
      <protection hidden="1"/>
    </xf>
    <xf numFmtId="176" fontId="20" fillId="0" borderId="1" xfId="2" applyNumberFormat="1" applyFont="1" applyBorder="1" applyAlignment="1" applyProtection="1">
      <alignment horizontal="center"/>
    </xf>
    <xf numFmtId="176" fontId="20" fillId="0" borderId="0" xfId="2" applyNumberFormat="1" applyFont="1" applyBorder="1" applyAlignment="1" applyProtection="1">
      <alignment horizontal="center"/>
    </xf>
    <xf numFmtId="0" fontId="22" fillId="11" borderId="3" xfId="2" applyNumberFormat="1" applyFont="1" applyFill="1" applyBorder="1" applyAlignment="1" applyProtection="1">
      <alignment horizontal="center" vertical="center"/>
      <protection hidden="1"/>
    </xf>
    <xf numFmtId="0" fontId="22" fillId="11" borderId="4" xfId="2" applyNumberFormat="1" applyFont="1" applyFill="1" applyBorder="1" applyAlignment="1" applyProtection="1">
      <alignment horizontal="center" vertical="center"/>
      <protection hidden="1"/>
    </xf>
    <xf numFmtId="0" fontId="19" fillId="0" borderId="0" xfId="0" applyFont="1" applyAlignment="1">
      <alignment horizontal="left" vertical="center" wrapText="1"/>
    </xf>
    <xf numFmtId="0" fontId="27" fillId="0" borderId="0" xfId="2" applyNumberFormat="1" applyFont="1" applyBorder="1" applyAlignment="1" applyProtection="1">
      <alignment horizontal="left" vertical="center" wrapText="1"/>
      <protection hidden="1"/>
    </xf>
    <xf numFmtId="0" fontId="33" fillId="0" borderId="0" xfId="0" applyFont="1" applyBorder="1" applyAlignment="1">
      <alignment horizontal="left" vertical="center"/>
    </xf>
    <xf numFmtId="0" fontId="22" fillId="2" borderId="10" xfId="2" applyNumberFormat="1" applyFont="1" applyFill="1" applyBorder="1" applyAlignment="1" applyProtection="1">
      <alignment horizontal="center" vertical="center"/>
      <protection hidden="1"/>
    </xf>
    <xf numFmtId="0" fontId="22" fillId="2" borderId="27" xfId="2" applyNumberFormat="1" applyFont="1" applyFill="1" applyBorder="1" applyAlignment="1" applyProtection="1">
      <alignment horizontal="center" vertical="center"/>
      <protection hidden="1"/>
    </xf>
    <xf numFmtId="185" fontId="23" fillId="0" borderId="13" xfId="0" applyNumberFormat="1" applyFont="1" applyBorder="1" applyAlignment="1" applyProtection="1">
      <alignment horizontal="center" vertical="center"/>
      <protection hidden="1"/>
    </xf>
    <xf numFmtId="185" fontId="23" fillId="0" borderId="12" xfId="0" applyNumberFormat="1" applyFont="1" applyBorder="1" applyAlignment="1" applyProtection="1">
      <alignment horizontal="center" vertical="center"/>
      <protection hidden="1"/>
    </xf>
    <xf numFmtId="38" fontId="26" fillId="12" borderId="47" xfId="3" applyFont="1" applyFill="1" applyBorder="1" applyAlignment="1" applyProtection="1">
      <alignment horizontal="center" vertical="center"/>
      <protection hidden="1"/>
    </xf>
    <xf numFmtId="38" fontId="26" fillId="12" borderId="48" xfId="3" applyFont="1" applyFill="1" applyBorder="1" applyAlignment="1" applyProtection="1">
      <alignment horizontal="center" vertical="center"/>
      <protection hidden="1"/>
    </xf>
    <xf numFmtId="38" fontId="21" fillId="13" borderId="4" xfId="3" applyFont="1" applyFill="1" applyBorder="1" applyAlignment="1" applyProtection="1">
      <alignment horizontal="center" vertical="center"/>
      <protection hidden="1"/>
    </xf>
    <xf numFmtId="38" fontId="21" fillId="13" borderId="2" xfId="3" applyFont="1" applyFill="1" applyBorder="1" applyAlignment="1" applyProtection="1">
      <alignment horizontal="center" vertical="center"/>
      <protection hidden="1"/>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5" fillId="0" borderId="10" xfId="0" applyFont="1" applyBorder="1" applyAlignment="1">
      <alignment horizontal="center" vertical="center"/>
    </xf>
    <xf numFmtId="0" fontId="15" fillId="0" borderId="27" xfId="0" applyFont="1" applyBorder="1" applyAlignment="1">
      <alignment horizontal="center" vertical="center"/>
    </xf>
    <xf numFmtId="179" fontId="15" fillId="8" borderId="10" xfId="0" applyNumberFormat="1" applyFont="1" applyFill="1" applyBorder="1" applyAlignment="1">
      <alignment horizontal="center" vertical="center"/>
    </xf>
    <xf numFmtId="179" fontId="15" fillId="8" borderId="27"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179" fontId="7" fillId="4" borderId="2" xfId="2" applyNumberFormat="1" applyFont="1" applyFill="1" applyBorder="1" applyAlignment="1" applyProtection="1">
      <alignment horizontal="center" vertical="center"/>
    </xf>
    <xf numFmtId="0" fontId="7" fillId="5" borderId="2" xfId="0" applyFont="1" applyFill="1" applyBorder="1" applyAlignment="1">
      <alignment horizontal="center" vertical="center" wrapText="1"/>
    </xf>
    <xf numFmtId="0" fontId="6" fillId="0" borderId="2" xfId="0" applyFont="1" applyBorder="1" applyAlignment="1">
      <alignment vertical="center"/>
    </xf>
    <xf numFmtId="0" fontId="15" fillId="0" borderId="32" xfId="0" applyFont="1" applyBorder="1" applyAlignment="1">
      <alignment horizontal="center" vertical="center"/>
    </xf>
    <xf numFmtId="0" fontId="6" fillId="4" borderId="2" xfId="0" applyFont="1" applyFill="1" applyBorder="1" applyAlignment="1">
      <alignment horizontal="center" vertical="center"/>
    </xf>
    <xf numFmtId="0" fontId="7" fillId="0" borderId="0" xfId="0" applyFont="1" applyBorder="1" applyAlignment="1">
      <alignment vertical="center" wrapText="1"/>
    </xf>
    <xf numFmtId="0" fontId="7" fillId="4" borderId="10"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27" xfId="0" applyFont="1" applyFill="1" applyBorder="1" applyAlignment="1">
      <alignment horizontal="center" vertical="center"/>
    </xf>
    <xf numFmtId="0" fontId="0" fillId="0" borderId="27" xfId="0" applyBorder="1" applyAlignment="1">
      <alignment horizontal="center" vertical="center"/>
    </xf>
    <xf numFmtId="0" fontId="8" fillId="4" borderId="2" xfId="0" applyFont="1" applyFill="1" applyBorder="1" applyAlignment="1">
      <alignment horizontal="center" vertical="center"/>
    </xf>
    <xf numFmtId="179" fontId="8" fillId="6" borderId="42" xfId="0" applyNumberFormat="1" applyFont="1" applyFill="1" applyBorder="1" applyAlignment="1">
      <alignment horizontal="center" vertical="center"/>
    </xf>
    <xf numFmtId="179" fontId="8" fillId="6" borderId="0" xfId="0" applyNumberFormat="1" applyFont="1" applyFill="1" applyBorder="1" applyAlignment="1">
      <alignment horizontal="center" vertical="center"/>
    </xf>
  </cellXfs>
  <cellStyles count="4">
    <cellStyle name="パーセント" xfId="1" builtinId="5"/>
    <cellStyle name="桁区切り" xfId="3" builtinId="6"/>
    <cellStyle name="説明文" xfId="2" builtinId="53"/>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209550</xdr:colOff>
      <xdr:row>28</xdr:row>
      <xdr:rowOff>114300</xdr:rowOff>
    </xdr:from>
    <xdr:to>
      <xdr:col>2</xdr:col>
      <xdr:colOff>809310</xdr:colOff>
      <xdr:row>30</xdr:row>
      <xdr:rowOff>38100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152650" y="5019675"/>
          <a:ext cx="599760" cy="304800"/>
        </a:xfrm>
        <a:prstGeom prst="downArrow">
          <a:avLst>
            <a:gd name="adj1" fmla="val 50000"/>
            <a:gd name="adj2" fmla="val 25000"/>
          </a:avLst>
        </a:prstGeom>
        <a:solidFill>
          <a:srgbClr val="CC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U68"/>
  <sheetViews>
    <sheetView tabSelected="1" zoomScaleNormal="100" workbookViewId="0">
      <selection activeCell="F6" sqref="F6"/>
    </sheetView>
  </sheetViews>
  <sheetFormatPr defaultRowHeight="13.2"/>
  <cols>
    <col min="1" max="1" width="12" customWidth="1"/>
    <col min="2" max="2" width="16" customWidth="1"/>
    <col min="3" max="3" width="13.77734375" customWidth="1"/>
    <col min="4" max="4" width="13" customWidth="1"/>
    <col min="5" max="5" width="14.109375" customWidth="1"/>
    <col min="6" max="6" width="13.6640625" customWidth="1"/>
    <col min="7" max="7" width="15.6640625" customWidth="1"/>
    <col min="8" max="8" width="12.21875" customWidth="1"/>
    <col min="9" max="9" width="6.33203125" customWidth="1"/>
    <col min="10" max="10" width="5.44140625" customWidth="1"/>
  </cols>
  <sheetData>
    <row r="1" spans="1:905" ht="18.899999999999999" customHeight="1">
      <c r="A1" s="154" t="s">
        <v>140</v>
      </c>
      <c r="B1" s="154"/>
      <c r="C1" s="154"/>
      <c r="D1" s="154"/>
      <c r="E1" s="154"/>
      <c r="F1" s="154"/>
      <c r="G1" s="154"/>
      <c r="H1" s="154"/>
      <c r="I1" s="154"/>
      <c r="J1" s="153"/>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c r="QC1" s="7"/>
      <c r="QD1" s="7"/>
      <c r="QE1" s="7"/>
      <c r="QF1" s="7"/>
      <c r="QG1" s="7"/>
      <c r="QH1" s="7"/>
      <c r="QI1" s="7"/>
      <c r="QJ1" s="7"/>
      <c r="QK1" s="7"/>
      <c r="QL1" s="7"/>
      <c r="QM1" s="7"/>
      <c r="QN1" s="7"/>
      <c r="QO1" s="7"/>
      <c r="QP1" s="7"/>
      <c r="QQ1" s="7"/>
      <c r="QR1" s="7"/>
      <c r="QS1" s="7"/>
      <c r="QT1" s="7"/>
      <c r="QU1" s="7"/>
      <c r="QV1" s="7"/>
      <c r="QW1" s="7"/>
      <c r="QX1" s="7"/>
      <c r="QY1" s="7"/>
      <c r="QZ1" s="7"/>
      <c r="RA1" s="7"/>
      <c r="RB1" s="7"/>
      <c r="RC1" s="7"/>
      <c r="RD1" s="7"/>
      <c r="RE1" s="7"/>
      <c r="RF1" s="7"/>
      <c r="RG1" s="7"/>
      <c r="RH1" s="7"/>
      <c r="RI1" s="7"/>
      <c r="RJ1" s="7"/>
      <c r="RK1" s="7"/>
      <c r="RL1" s="7"/>
      <c r="RM1" s="7"/>
      <c r="RN1" s="7"/>
      <c r="RO1" s="7"/>
      <c r="RP1" s="7"/>
      <c r="RQ1" s="7"/>
      <c r="RR1" s="7"/>
      <c r="RS1" s="7"/>
      <c r="RT1" s="7"/>
      <c r="RU1" s="7"/>
      <c r="RV1" s="7"/>
      <c r="RW1" s="7"/>
      <c r="RX1" s="7"/>
      <c r="RY1" s="7"/>
      <c r="RZ1" s="7"/>
      <c r="SA1" s="7"/>
      <c r="SB1" s="7"/>
      <c r="SC1" s="7"/>
      <c r="SD1" s="7"/>
      <c r="SE1" s="7"/>
      <c r="SF1" s="7"/>
      <c r="SG1" s="7"/>
      <c r="SH1" s="7"/>
      <c r="SI1" s="7"/>
      <c r="SJ1" s="7"/>
      <c r="SK1" s="7"/>
      <c r="SL1" s="7"/>
      <c r="SM1" s="7"/>
      <c r="SN1" s="7"/>
      <c r="SO1" s="7"/>
      <c r="SP1" s="7"/>
      <c r="SQ1" s="7"/>
      <c r="SR1" s="7"/>
      <c r="SS1" s="7"/>
      <c r="ST1" s="7"/>
      <c r="SU1" s="7"/>
      <c r="SV1" s="7"/>
      <c r="SW1" s="7"/>
      <c r="SX1" s="7"/>
      <c r="SY1" s="7"/>
      <c r="SZ1" s="7"/>
      <c r="TA1" s="7"/>
      <c r="TB1" s="7"/>
      <c r="TC1" s="7"/>
      <c r="TD1" s="7"/>
      <c r="TE1" s="7"/>
      <c r="TF1" s="7"/>
      <c r="TG1" s="7"/>
      <c r="TH1" s="7"/>
      <c r="TI1" s="7"/>
      <c r="TJ1" s="7"/>
      <c r="TK1" s="7"/>
      <c r="TL1" s="7"/>
      <c r="TM1" s="7"/>
      <c r="TN1" s="7"/>
      <c r="TO1" s="7"/>
      <c r="TP1" s="7"/>
      <c r="TQ1" s="7"/>
      <c r="TR1" s="7"/>
      <c r="TS1" s="7"/>
      <c r="TT1" s="7"/>
      <c r="TU1" s="7"/>
      <c r="TV1" s="7"/>
      <c r="TW1" s="7"/>
      <c r="TX1" s="7"/>
      <c r="TY1" s="7"/>
      <c r="TZ1" s="7"/>
      <c r="UA1" s="7"/>
      <c r="UB1" s="7"/>
      <c r="UC1" s="7"/>
      <c r="UD1" s="7"/>
      <c r="UE1" s="7"/>
      <c r="UF1" s="7"/>
      <c r="UG1" s="7"/>
      <c r="UH1" s="7"/>
      <c r="UI1" s="7"/>
      <c r="UJ1" s="7"/>
      <c r="UK1" s="7"/>
      <c r="UL1" s="7"/>
      <c r="UM1" s="7"/>
      <c r="UN1" s="7"/>
      <c r="UO1" s="7"/>
      <c r="UP1" s="7"/>
      <c r="UQ1" s="7"/>
      <c r="UR1" s="7"/>
      <c r="US1" s="7"/>
      <c r="UT1" s="7"/>
      <c r="UU1" s="7"/>
      <c r="UV1" s="7"/>
      <c r="UW1" s="7"/>
      <c r="UX1" s="7"/>
      <c r="UY1" s="7"/>
      <c r="UZ1" s="7"/>
      <c r="VA1" s="7"/>
      <c r="VB1" s="7"/>
      <c r="VC1" s="7"/>
      <c r="VD1" s="7"/>
      <c r="VE1" s="7"/>
      <c r="VF1" s="7"/>
      <c r="VG1" s="7"/>
      <c r="VH1" s="7"/>
      <c r="VI1" s="7"/>
      <c r="VJ1" s="7"/>
      <c r="VK1" s="7"/>
      <c r="VL1" s="7"/>
      <c r="VM1" s="7"/>
      <c r="VN1" s="7"/>
      <c r="VO1" s="7"/>
      <c r="VP1" s="7"/>
      <c r="VQ1" s="7"/>
      <c r="VR1" s="7"/>
      <c r="VS1" s="7"/>
      <c r="VT1" s="7"/>
      <c r="VU1" s="7"/>
      <c r="VV1" s="7"/>
      <c r="VW1" s="7"/>
      <c r="VX1" s="7"/>
      <c r="VY1" s="7"/>
      <c r="VZ1" s="7"/>
      <c r="WA1" s="7"/>
      <c r="WB1" s="7"/>
      <c r="WC1" s="7"/>
      <c r="WD1" s="7"/>
      <c r="WE1" s="7"/>
      <c r="WF1" s="7"/>
      <c r="WG1" s="7"/>
      <c r="WH1" s="7"/>
      <c r="WI1" s="7"/>
      <c r="WJ1" s="7"/>
      <c r="WK1" s="7"/>
      <c r="WL1" s="7"/>
      <c r="WM1" s="7"/>
      <c r="WN1" s="7"/>
      <c r="WO1" s="7"/>
      <c r="WP1" s="7"/>
      <c r="WQ1" s="7"/>
      <c r="WR1" s="7"/>
      <c r="WS1" s="7"/>
      <c r="WT1" s="7"/>
      <c r="WU1" s="7"/>
      <c r="WV1" s="7"/>
      <c r="WW1" s="7"/>
      <c r="WX1" s="7"/>
      <c r="WY1" s="7"/>
      <c r="WZ1" s="7"/>
      <c r="XA1" s="7"/>
      <c r="XB1" s="7"/>
      <c r="XC1" s="7"/>
      <c r="XD1" s="7"/>
      <c r="XE1" s="7"/>
      <c r="XF1" s="7"/>
      <c r="XG1" s="7"/>
      <c r="XH1" s="7"/>
      <c r="XI1" s="7"/>
      <c r="XJ1" s="7"/>
      <c r="XK1" s="7"/>
      <c r="XL1" s="7"/>
      <c r="XM1" s="7"/>
      <c r="XN1" s="7"/>
      <c r="XO1" s="7"/>
      <c r="XP1" s="7"/>
      <c r="XQ1" s="7"/>
      <c r="XR1" s="7"/>
      <c r="XS1" s="7"/>
      <c r="XT1" s="7"/>
      <c r="XU1" s="7"/>
      <c r="XV1" s="7"/>
      <c r="XW1" s="7"/>
      <c r="XX1" s="7"/>
      <c r="XY1" s="7"/>
      <c r="XZ1" s="7"/>
      <c r="YA1" s="7"/>
      <c r="YB1" s="7"/>
      <c r="YC1" s="7"/>
      <c r="YD1" s="7"/>
      <c r="YE1" s="7"/>
      <c r="YF1" s="7"/>
      <c r="YG1" s="7"/>
      <c r="YH1" s="7"/>
      <c r="YI1" s="7"/>
      <c r="YJ1" s="7"/>
      <c r="YK1" s="7"/>
      <c r="YL1" s="7"/>
      <c r="YM1" s="7"/>
      <c r="YN1" s="7"/>
      <c r="YO1" s="7"/>
      <c r="YP1" s="7"/>
      <c r="YQ1" s="7"/>
      <c r="YR1" s="7"/>
      <c r="YS1" s="7"/>
      <c r="YT1" s="7"/>
      <c r="YU1" s="7"/>
      <c r="YV1" s="7"/>
      <c r="YW1" s="7"/>
      <c r="YX1" s="7"/>
      <c r="YY1" s="7"/>
      <c r="YZ1" s="7"/>
      <c r="ZA1" s="7"/>
      <c r="ZB1" s="7"/>
      <c r="ZC1" s="7"/>
      <c r="ZD1" s="7"/>
      <c r="ZE1" s="7"/>
      <c r="ZF1" s="7"/>
      <c r="ZG1" s="7"/>
      <c r="ZH1" s="7"/>
      <c r="ZI1" s="7"/>
      <c r="ZJ1" s="7"/>
      <c r="ZK1" s="7"/>
      <c r="ZL1" s="7"/>
      <c r="ZM1" s="7"/>
      <c r="ZN1" s="7"/>
      <c r="ZO1" s="7"/>
      <c r="ZP1" s="7"/>
      <c r="ZQ1" s="7"/>
      <c r="ZR1" s="7"/>
      <c r="ZS1" s="7"/>
      <c r="ZT1" s="7"/>
      <c r="ZU1" s="7"/>
      <c r="ZV1" s="7"/>
      <c r="ZW1" s="7"/>
      <c r="ZX1" s="7"/>
      <c r="ZY1" s="7"/>
      <c r="ZZ1" s="7"/>
      <c r="AAA1" s="7"/>
      <c r="AAB1" s="7"/>
      <c r="AAC1" s="7"/>
      <c r="AAD1" s="7"/>
      <c r="AAE1" s="7"/>
      <c r="AAF1" s="7"/>
      <c r="AAG1" s="7"/>
      <c r="AAH1" s="7"/>
      <c r="AAI1" s="7"/>
      <c r="AAJ1" s="7"/>
      <c r="AAK1" s="7"/>
      <c r="AAL1" s="7"/>
      <c r="AAM1" s="7"/>
      <c r="AAN1" s="7"/>
      <c r="AAO1" s="7"/>
      <c r="AAP1" s="7"/>
      <c r="AAQ1" s="7"/>
      <c r="AAR1" s="7"/>
      <c r="AAS1" s="7"/>
      <c r="AAT1" s="7"/>
      <c r="AAU1" s="7"/>
      <c r="AAV1" s="7"/>
      <c r="AAW1" s="7"/>
      <c r="AAX1" s="7"/>
      <c r="AAY1" s="7"/>
      <c r="AAZ1" s="7"/>
      <c r="ABA1" s="7"/>
      <c r="ABB1" s="7"/>
      <c r="ABC1" s="7"/>
      <c r="ABD1" s="7"/>
      <c r="ABE1" s="7"/>
      <c r="ABF1" s="7"/>
      <c r="ABG1" s="7"/>
      <c r="ABH1" s="7"/>
      <c r="ABI1" s="7"/>
      <c r="ABJ1" s="7"/>
      <c r="ABK1" s="7"/>
      <c r="ABL1" s="7"/>
      <c r="ABM1" s="7"/>
      <c r="ABN1" s="7"/>
      <c r="ABO1" s="7"/>
      <c r="ABP1" s="7"/>
      <c r="ABQ1" s="7"/>
      <c r="ABR1" s="7"/>
      <c r="ABS1" s="7"/>
      <c r="ABT1" s="7"/>
      <c r="ABU1" s="7"/>
      <c r="ABV1" s="7"/>
      <c r="ABW1" s="7"/>
      <c r="ABX1" s="7"/>
      <c r="ABY1" s="7"/>
      <c r="ABZ1" s="7"/>
      <c r="ACA1" s="7"/>
      <c r="ACB1" s="7"/>
      <c r="ACC1" s="7"/>
      <c r="ACD1" s="7"/>
      <c r="ACE1" s="7"/>
      <c r="ACF1" s="7"/>
      <c r="ACG1" s="7"/>
      <c r="ACH1" s="7"/>
      <c r="ACI1" s="7"/>
      <c r="ACJ1" s="7"/>
      <c r="ACK1" s="7"/>
      <c r="ACL1" s="7"/>
      <c r="ACM1" s="7"/>
      <c r="ACN1" s="7"/>
      <c r="ACO1" s="7"/>
      <c r="ACP1" s="7"/>
      <c r="ACQ1" s="7"/>
      <c r="ACR1" s="7"/>
      <c r="ACS1" s="7"/>
      <c r="ACT1" s="7"/>
      <c r="ACU1" s="7"/>
      <c r="ACV1" s="7"/>
      <c r="ACW1" s="7"/>
      <c r="ACX1" s="7"/>
      <c r="ACY1" s="7"/>
      <c r="ACZ1" s="7"/>
      <c r="ADA1" s="7"/>
      <c r="ADB1" s="7"/>
      <c r="ADC1" s="7"/>
      <c r="ADD1" s="7"/>
      <c r="ADE1" s="7"/>
      <c r="ADF1" s="7"/>
      <c r="ADG1" s="7"/>
      <c r="ADH1" s="7"/>
      <c r="ADI1" s="7"/>
      <c r="ADJ1" s="7"/>
      <c r="ADK1" s="7"/>
      <c r="ADL1" s="7"/>
      <c r="ADM1" s="7"/>
      <c r="ADN1" s="7"/>
      <c r="ADO1" s="7"/>
      <c r="ADP1" s="7"/>
      <c r="ADQ1" s="7"/>
      <c r="ADR1" s="7"/>
      <c r="ADS1" s="7"/>
      <c r="ADT1" s="7"/>
      <c r="ADU1" s="7"/>
      <c r="ADV1" s="7"/>
      <c r="ADW1" s="7"/>
      <c r="ADX1" s="7"/>
      <c r="ADY1" s="7"/>
      <c r="ADZ1" s="7"/>
      <c r="AEA1" s="7"/>
      <c r="AEB1" s="7"/>
      <c r="AEC1" s="7"/>
      <c r="AED1" s="7"/>
      <c r="AEE1" s="7"/>
      <c r="AEF1" s="7"/>
      <c r="AEG1" s="7"/>
      <c r="AEH1" s="7"/>
      <c r="AEI1" s="7"/>
      <c r="AEJ1" s="7"/>
      <c r="AEK1" s="7"/>
      <c r="AEL1" s="7"/>
      <c r="AEM1" s="7"/>
      <c r="AEN1" s="7"/>
      <c r="AEO1" s="7"/>
      <c r="AEP1" s="7"/>
      <c r="AEQ1" s="7"/>
      <c r="AER1" s="7"/>
      <c r="AES1" s="7"/>
      <c r="AET1" s="7"/>
      <c r="AEU1" s="7"/>
      <c r="AEV1" s="7"/>
      <c r="AEW1" s="7"/>
      <c r="AEX1" s="7"/>
      <c r="AEY1" s="7"/>
      <c r="AEZ1" s="7"/>
      <c r="AFA1" s="7"/>
      <c r="AFB1" s="7"/>
      <c r="AFC1" s="7"/>
      <c r="AFD1" s="7"/>
      <c r="AFE1" s="7"/>
      <c r="AFF1" s="7"/>
      <c r="AFG1" s="7"/>
      <c r="AFH1" s="7"/>
      <c r="AFI1" s="7"/>
      <c r="AFJ1" s="7"/>
      <c r="AFK1" s="7"/>
      <c r="AFL1" s="7"/>
      <c r="AFM1" s="7"/>
      <c r="AFN1" s="7"/>
      <c r="AFO1" s="7"/>
      <c r="AFP1" s="7"/>
      <c r="AFQ1" s="7"/>
      <c r="AFR1" s="7"/>
      <c r="AFS1" s="7"/>
      <c r="AFT1" s="7"/>
      <c r="AFU1" s="7"/>
      <c r="AFV1" s="7"/>
      <c r="AFW1" s="7"/>
      <c r="AFX1" s="7"/>
      <c r="AFY1" s="7"/>
      <c r="AFZ1" s="7"/>
      <c r="AGA1" s="7"/>
      <c r="AGB1" s="7"/>
      <c r="AGC1" s="7"/>
      <c r="AGD1" s="7"/>
      <c r="AGE1" s="7"/>
      <c r="AGF1" s="7"/>
      <c r="AGG1" s="7"/>
      <c r="AGH1" s="7"/>
      <c r="AGI1" s="7"/>
      <c r="AGJ1" s="7"/>
      <c r="AGK1" s="7"/>
      <c r="AGL1" s="7"/>
      <c r="AGM1" s="7"/>
      <c r="AGN1" s="7"/>
      <c r="AGO1" s="7"/>
      <c r="AGP1" s="7"/>
      <c r="AGQ1" s="7"/>
      <c r="AGR1" s="7"/>
      <c r="AGS1" s="7"/>
      <c r="AGT1" s="7"/>
      <c r="AGU1" s="7"/>
      <c r="AGV1" s="7"/>
      <c r="AGW1" s="7"/>
      <c r="AGX1" s="7"/>
      <c r="AGY1" s="7"/>
      <c r="AGZ1" s="7"/>
      <c r="AHA1" s="7"/>
      <c r="AHB1" s="7"/>
      <c r="AHC1" s="7"/>
      <c r="AHD1" s="7"/>
      <c r="AHE1" s="7"/>
      <c r="AHF1" s="7"/>
      <c r="AHG1" s="7"/>
      <c r="AHH1" s="7"/>
      <c r="AHI1" s="7"/>
      <c r="AHJ1" s="7"/>
      <c r="AHK1" s="7"/>
      <c r="AHL1" s="7"/>
      <c r="AHM1" s="7"/>
      <c r="AHN1" s="7"/>
      <c r="AHO1" s="7"/>
      <c r="AHP1" s="7"/>
      <c r="AHQ1" s="7"/>
      <c r="AHR1" s="7"/>
      <c r="AHS1" s="7"/>
      <c r="AHT1" s="7"/>
      <c r="AHU1" s="7"/>
    </row>
    <row r="2" spans="1:905" ht="18.899999999999999" customHeight="1">
      <c r="A2" s="154"/>
      <c r="B2" s="154"/>
      <c r="C2" s="154"/>
      <c r="D2" s="154"/>
      <c r="E2" s="154"/>
      <c r="F2" s="154"/>
      <c r="G2" s="154"/>
      <c r="H2" s="154"/>
      <c r="I2" s="154"/>
      <c r="J2" s="153"/>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c r="AGU2" s="7"/>
      <c r="AGV2" s="7"/>
      <c r="AGW2" s="7"/>
      <c r="AGX2" s="7"/>
      <c r="AGY2" s="7"/>
      <c r="AGZ2" s="7"/>
      <c r="AHA2" s="7"/>
      <c r="AHB2" s="7"/>
      <c r="AHC2" s="7"/>
      <c r="AHD2" s="7"/>
      <c r="AHE2" s="7"/>
      <c r="AHF2" s="7"/>
      <c r="AHG2" s="7"/>
      <c r="AHH2" s="7"/>
      <c r="AHI2" s="7"/>
      <c r="AHJ2" s="7"/>
      <c r="AHK2" s="7"/>
      <c r="AHL2" s="7"/>
      <c r="AHM2" s="7"/>
      <c r="AHN2" s="7"/>
      <c r="AHO2" s="7"/>
      <c r="AHP2" s="7"/>
      <c r="AHQ2" s="7"/>
      <c r="AHR2" s="7"/>
      <c r="AHS2" s="7"/>
      <c r="AHT2" s="7"/>
      <c r="AHU2" s="7"/>
    </row>
    <row r="3" spans="1:905" ht="18.899999999999999" customHeight="1">
      <c r="A3" s="11"/>
      <c r="B3" s="11"/>
      <c r="C3" s="11"/>
      <c r="D3" s="11"/>
      <c r="E3" s="11"/>
      <c r="F3" s="11"/>
      <c r="G3" s="11"/>
      <c r="H3" s="11"/>
      <c r="I3" s="11"/>
      <c r="J3" s="11"/>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7"/>
      <c r="AFR3" s="7"/>
      <c r="AFS3" s="7"/>
      <c r="AFT3" s="7"/>
      <c r="AFU3" s="7"/>
      <c r="AFV3" s="7"/>
      <c r="AFW3" s="7"/>
      <c r="AFX3" s="7"/>
      <c r="AFY3" s="7"/>
      <c r="AFZ3" s="7"/>
      <c r="AGA3" s="7"/>
      <c r="AGB3" s="7"/>
      <c r="AGC3" s="7"/>
      <c r="AGD3" s="7"/>
      <c r="AGE3" s="7"/>
      <c r="AGF3" s="7"/>
      <c r="AGG3" s="7"/>
      <c r="AGH3" s="7"/>
      <c r="AGI3" s="7"/>
      <c r="AGJ3" s="7"/>
      <c r="AGK3" s="7"/>
      <c r="AGL3" s="7"/>
      <c r="AGM3" s="7"/>
      <c r="AGN3" s="7"/>
      <c r="AGO3" s="7"/>
      <c r="AGP3" s="7"/>
      <c r="AGQ3" s="7"/>
      <c r="AGR3" s="7"/>
      <c r="AGS3" s="7"/>
      <c r="AGT3" s="7"/>
      <c r="AGU3" s="7"/>
      <c r="AGV3" s="7"/>
      <c r="AGW3" s="7"/>
      <c r="AGX3" s="7"/>
      <c r="AGY3" s="7"/>
      <c r="AGZ3" s="7"/>
      <c r="AHA3" s="7"/>
      <c r="AHB3" s="7"/>
      <c r="AHC3" s="7"/>
      <c r="AHD3" s="7"/>
      <c r="AHE3" s="7"/>
      <c r="AHF3" s="7"/>
      <c r="AHG3" s="7"/>
      <c r="AHH3" s="7"/>
      <c r="AHI3" s="7"/>
      <c r="AHJ3" s="7"/>
      <c r="AHK3" s="7"/>
      <c r="AHL3" s="7"/>
      <c r="AHM3" s="7"/>
      <c r="AHN3" s="7"/>
      <c r="AHO3" s="7"/>
      <c r="AHP3" s="7"/>
      <c r="AHQ3" s="7"/>
      <c r="AHR3" s="7"/>
      <c r="AHS3" s="7"/>
      <c r="AHT3" s="7"/>
      <c r="AHU3" s="7"/>
    </row>
    <row r="4" spans="1:905" ht="15" customHeight="1">
      <c r="A4" s="91" t="s">
        <v>18</v>
      </c>
    </row>
    <row r="5" spans="1:905" ht="15" customHeight="1">
      <c r="A5" s="91" t="s">
        <v>104</v>
      </c>
    </row>
    <row r="6" spans="1:905" ht="15" customHeight="1">
      <c r="A6" s="91" t="s">
        <v>108</v>
      </c>
    </row>
    <row r="7" spans="1:905" ht="15" customHeight="1">
      <c r="A7" s="91" t="s">
        <v>141</v>
      </c>
    </row>
    <row r="8" spans="1:905" ht="15" customHeight="1"/>
    <row r="9" spans="1:905" ht="18.75" customHeight="1" thickBot="1">
      <c r="A9" s="169" t="s">
        <v>142</v>
      </c>
      <c r="B9" s="169"/>
      <c r="C9" s="169"/>
      <c r="D9" s="169"/>
      <c r="E9" s="169"/>
      <c r="F9" s="169"/>
      <c r="G9" s="169"/>
      <c r="H9" s="169"/>
      <c r="I9" s="169"/>
      <c r="J9" s="169"/>
      <c r="K9" s="90"/>
      <c r="L9" s="90"/>
      <c r="M9" s="90"/>
      <c r="N9" s="90"/>
      <c r="O9" s="90"/>
      <c r="P9" s="90"/>
      <c r="Q9" s="90"/>
      <c r="R9" s="90"/>
      <c r="S9" s="90"/>
      <c r="T9" s="90"/>
      <c r="U9" s="90"/>
      <c r="V9" s="90"/>
      <c r="W9" s="90"/>
      <c r="X9" s="90"/>
    </row>
    <row r="10" spans="1:905" ht="24.75" customHeight="1" thickBot="1">
      <c r="A10" s="92"/>
      <c r="B10" s="133">
        <f>C32</f>
        <v>0</v>
      </c>
      <c r="C10" s="92"/>
      <c r="D10" s="129" t="s">
        <v>115</v>
      </c>
      <c r="E10" s="130"/>
      <c r="F10" s="131">
        <f>IF($B$13="",INT($C$32/12),INT($C$32/LEFT($B$13,LEN($B$13)-2)))</f>
        <v>0</v>
      </c>
      <c r="G10" s="92"/>
      <c r="H10" s="92"/>
      <c r="I10" s="92"/>
    </row>
    <row r="11" spans="1:905" ht="15" customHeight="1">
      <c r="A11" s="92"/>
      <c r="B11" s="92"/>
      <c r="C11" s="92"/>
      <c r="D11" s="92"/>
      <c r="E11" s="92"/>
      <c r="F11" s="92"/>
      <c r="G11" s="92"/>
      <c r="H11" s="92"/>
      <c r="I11" s="92"/>
    </row>
    <row r="12" spans="1:905" ht="15" customHeight="1">
      <c r="A12" s="92" t="s">
        <v>116</v>
      </c>
      <c r="B12" s="92"/>
      <c r="C12" s="92"/>
      <c r="D12" s="92"/>
      <c r="E12" s="92"/>
      <c r="F12" s="92"/>
      <c r="G12" s="92"/>
      <c r="H12" s="92"/>
      <c r="I12" s="92"/>
    </row>
    <row r="13" spans="1:905" ht="15" customHeight="1">
      <c r="A13" s="92"/>
      <c r="B13" s="136"/>
      <c r="C13" s="92"/>
      <c r="D13" s="92"/>
      <c r="E13" s="92"/>
      <c r="F13" s="92"/>
      <c r="G13" s="92"/>
      <c r="H13" s="92"/>
      <c r="I13" s="92"/>
    </row>
    <row r="14" spans="1:905" ht="15" customHeight="1">
      <c r="A14" s="92"/>
      <c r="B14" s="92"/>
      <c r="C14" s="92"/>
      <c r="D14" s="92"/>
      <c r="E14" s="92"/>
      <c r="F14" s="92"/>
      <c r="G14" s="92"/>
      <c r="H14" s="92"/>
      <c r="I14" s="92"/>
    </row>
    <row r="15" spans="1:905" ht="15" customHeight="1">
      <c r="A15" s="92" t="s">
        <v>105</v>
      </c>
      <c r="B15" s="92"/>
      <c r="C15" s="92"/>
      <c r="D15" s="92"/>
      <c r="E15" s="92"/>
      <c r="F15" s="92"/>
      <c r="G15" s="92"/>
      <c r="H15" s="92"/>
      <c r="I15" s="92"/>
    </row>
    <row r="16" spans="1:905" ht="15" customHeight="1">
      <c r="A16" s="92"/>
      <c r="B16" s="93" t="s">
        <v>144</v>
      </c>
      <c r="C16" s="94"/>
      <c r="D16" s="94"/>
      <c r="E16" s="163"/>
      <c r="F16" s="163"/>
      <c r="G16" s="164"/>
      <c r="H16" s="92"/>
      <c r="I16" s="92"/>
    </row>
    <row r="17" spans="1:9" ht="15" customHeight="1">
      <c r="A17" s="92"/>
      <c r="B17" s="165" t="s">
        <v>0</v>
      </c>
      <c r="C17" s="95" t="s">
        <v>1</v>
      </c>
      <c r="D17" s="95" t="s">
        <v>2</v>
      </c>
      <c r="E17" s="95" t="s">
        <v>3</v>
      </c>
      <c r="F17" s="95" t="s">
        <v>4</v>
      </c>
      <c r="G17" s="95" t="s">
        <v>106</v>
      </c>
      <c r="H17" s="92"/>
    </row>
    <row r="18" spans="1:9" ht="15" customHeight="1">
      <c r="A18" s="92"/>
      <c r="B18" s="166"/>
      <c r="C18" s="96" t="s">
        <v>5</v>
      </c>
      <c r="D18" s="96" t="s">
        <v>6</v>
      </c>
      <c r="E18" s="96" t="s">
        <v>7</v>
      </c>
      <c r="F18" s="97" t="s">
        <v>8</v>
      </c>
      <c r="G18" s="96" t="s">
        <v>7</v>
      </c>
      <c r="H18" s="92"/>
    </row>
    <row r="19" spans="1:9" ht="15" customHeight="1">
      <c r="A19" s="92"/>
      <c r="B19" s="134"/>
      <c r="C19" s="149"/>
      <c r="D19" s="98"/>
      <c r="E19" s="98"/>
      <c r="F19" s="99"/>
      <c r="G19" s="98">
        <f>IF(E19+Sheet2!B6+Sheet2!C6&lt;0,0,E19+Sheet2!B6+Sheet2!C6)</f>
        <v>0</v>
      </c>
      <c r="H19" s="92"/>
    </row>
    <row r="20" spans="1:9" ht="15" customHeight="1">
      <c r="A20" s="92"/>
      <c r="B20" s="135"/>
      <c r="C20" s="151"/>
      <c r="D20" s="100"/>
      <c r="E20" s="100"/>
      <c r="F20" s="101"/>
      <c r="G20" s="100">
        <f>IF(E20+Sheet2!B7+Sheet2!C7&lt;0,0,E20+Sheet2!B7+Sheet2!C7)</f>
        <v>0</v>
      </c>
      <c r="H20" s="92"/>
    </row>
    <row r="21" spans="1:9" ht="15" customHeight="1">
      <c r="A21" s="92"/>
      <c r="B21" s="135"/>
      <c r="C21" s="151"/>
      <c r="D21" s="100"/>
      <c r="E21" s="100"/>
      <c r="F21" s="101"/>
      <c r="G21" s="100">
        <f>IF(E21+Sheet2!B8+Sheet2!C8&lt;0,0,E21+Sheet2!B8+Sheet2!C8)</f>
        <v>0</v>
      </c>
      <c r="H21" s="92"/>
    </row>
    <row r="22" spans="1:9" ht="15" customHeight="1">
      <c r="A22" s="92"/>
      <c r="B22" s="135"/>
      <c r="C22" s="100"/>
      <c r="D22" s="100"/>
      <c r="E22" s="100"/>
      <c r="F22" s="101"/>
      <c r="G22" s="100">
        <f>IF(E22+Sheet2!B9+Sheet2!C9&lt;0,0,E22+Sheet2!B9+Sheet2!C9)</f>
        <v>0</v>
      </c>
      <c r="H22" s="92"/>
    </row>
    <row r="23" spans="1:9" ht="15" customHeight="1">
      <c r="A23" s="92"/>
      <c r="B23" s="135"/>
      <c r="C23" s="100"/>
      <c r="D23" s="100"/>
      <c r="E23" s="100"/>
      <c r="F23" s="101"/>
      <c r="G23" s="100">
        <f>IF(E23+Sheet2!B10+Sheet2!C10&lt;0,0,E23+Sheet2!B10+Sheet2!C10)</f>
        <v>0</v>
      </c>
      <c r="H23" s="92"/>
    </row>
    <row r="24" spans="1:9" ht="15" customHeight="1">
      <c r="A24" s="92"/>
      <c r="B24" s="135"/>
      <c r="C24" s="150"/>
      <c r="D24" s="100"/>
      <c r="E24" s="100"/>
      <c r="F24" s="101"/>
      <c r="G24" s="100">
        <f>IF(E24+Sheet2!B11+Sheet2!C11&lt;0,0,E24+Sheet2!B11+Sheet2!C11)</f>
        <v>0</v>
      </c>
      <c r="H24" s="92"/>
    </row>
    <row r="25" spans="1:9" ht="15" customHeight="1">
      <c r="A25" s="92"/>
      <c r="B25" s="135"/>
      <c r="C25" s="150"/>
      <c r="D25" s="100"/>
      <c r="E25" s="100"/>
      <c r="F25" s="101"/>
      <c r="G25" s="100">
        <f>IF(E25+Sheet2!B12+Sheet2!C12&lt;0,0,E25+Sheet2!B12+Sheet2!C12)</f>
        <v>0</v>
      </c>
      <c r="H25" s="92"/>
    </row>
    <row r="26" spans="1:9" ht="15" customHeight="1">
      <c r="A26" s="92"/>
      <c r="B26" s="135"/>
      <c r="C26" s="150"/>
      <c r="D26" s="102"/>
      <c r="E26" s="102"/>
      <c r="F26" s="103"/>
      <c r="G26" s="100">
        <f>IF(E26+Sheet2!B13+Sheet2!C13&lt;0,0,E26+Sheet2!B13+Sheet2!C13)</f>
        <v>0</v>
      </c>
      <c r="H26" s="147"/>
    </row>
    <row r="27" spans="1:9" ht="15" customHeight="1">
      <c r="A27" s="92"/>
      <c r="B27" s="104" t="s">
        <v>143</v>
      </c>
      <c r="C27" s="162">
        <f>COUNTA(B19:B26)</f>
        <v>0</v>
      </c>
      <c r="D27" s="162"/>
      <c r="E27" s="92"/>
      <c r="F27" s="132"/>
      <c r="G27" s="132"/>
      <c r="H27" s="146"/>
      <c r="I27" s="92"/>
    </row>
    <row r="28" spans="1:9" ht="15" customHeight="1">
      <c r="A28" s="92"/>
      <c r="B28" s="105" t="str">
        <f>IF(B13&lt;&gt;"",B13,"12か月")</f>
        <v>12か月</v>
      </c>
      <c r="C28" s="106" t="s">
        <v>93</v>
      </c>
      <c r="D28" s="106"/>
      <c r="E28" s="107"/>
      <c r="F28" s="92"/>
      <c r="G28" s="107"/>
      <c r="H28" s="92"/>
      <c r="I28" s="92"/>
    </row>
    <row r="29" spans="1:9" ht="15" customHeight="1">
      <c r="A29" s="92"/>
      <c r="B29" s="107"/>
      <c r="C29" s="107"/>
      <c r="D29" s="107"/>
      <c r="E29" s="107"/>
      <c r="F29" s="167" t="s">
        <v>97</v>
      </c>
      <c r="G29" s="167"/>
      <c r="H29" s="167"/>
      <c r="I29" s="92"/>
    </row>
    <row r="30" spans="1:9" ht="15" customHeight="1">
      <c r="A30" s="92"/>
      <c r="B30" s="107"/>
      <c r="C30" s="107"/>
      <c r="D30" s="107"/>
      <c r="E30" s="107"/>
      <c r="F30" s="167"/>
      <c r="G30" s="167"/>
      <c r="H30" s="167"/>
      <c r="I30" s="92"/>
    </row>
    <row r="31" spans="1:9" ht="15" customHeight="1" thickBot="1">
      <c r="A31" s="92"/>
      <c r="B31" s="108" t="s">
        <v>94</v>
      </c>
      <c r="C31" s="109"/>
      <c r="D31" s="107"/>
      <c r="E31" s="107"/>
      <c r="F31" s="110" t="s">
        <v>98</v>
      </c>
      <c r="G31" s="109"/>
      <c r="H31" s="109"/>
      <c r="I31" s="92"/>
    </row>
    <row r="32" spans="1:9" ht="15" customHeight="1" thickBot="1">
      <c r="A32" s="92"/>
      <c r="B32" s="111" t="s">
        <v>9</v>
      </c>
      <c r="C32" s="174">
        <f>SUM(C33:C36)</f>
        <v>0</v>
      </c>
      <c r="D32" s="175"/>
      <c r="E32" s="107"/>
      <c r="F32" s="112" t="s">
        <v>99</v>
      </c>
      <c r="G32" s="113">
        <f>IF(C32&lt;8000,C32,C32-SUM(G33:G39))</f>
        <v>0</v>
      </c>
      <c r="H32" s="109"/>
      <c r="I32" s="92"/>
    </row>
    <row r="33" spans="1:9" ht="15" customHeight="1">
      <c r="A33" s="92"/>
      <c r="B33" s="114" t="s">
        <v>95</v>
      </c>
      <c r="C33" s="176">
        <f>Sheet2!H30</f>
        <v>0</v>
      </c>
      <c r="D33" s="176"/>
      <c r="E33" s="107"/>
      <c r="F33" s="112" t="s">
        <v>100</v>
      </c>
      <c r="G33" s="113">
        <f>ROUNDDOWN($C$32/8,-3)</f>
        <v>0</v>
      </c>
      <c r="H33" s="109"/>
      <c r="I33" s="92"/>
    </row>
    <row r="34" spans="1:9" ht="15" customHeight="1">
      <c r="A34" s="92"/>
      <c r="B34" s="114" t="s">
        <v>145</v>
      </c>
      <c r="C34" s="177">
        <f>Sheet2!I30</f>
        <v>0</v>
      </c>
      <c r="D34" s="177"/>
      <c r="E34" s="107"/>
      <c r="F34" s="112" t="s">
        <v>101</v>
      </c>
      <c r="G34" s="113">
        <f t="shared" ref="G34:G39" si="0">ROUNDDOWN($C$32/8,-3)</f>
        <v>0</v>
      </c>
      <c r="H34" s="109"/>
      <c r="I34" s="92"/>
    </row>
    <row r="35" spans="1:9" ht="15" customHeight="1">
      <c r="A35" s="92"/>
      <c r="B35" s="115" t="s">
        <v>96</v>
      </c>
      <c r="C35" s="177">
        <f>Sheet2!J30</f>
        <v>0</v>
      </c>
      <c r="D35" s="177"/>
      <c r="E35" s="107"/>
      <c r="F35" s="112" t="s">
        <v>112</v>
      </c>
      <c r="G35" s="113">
        <f t="shared" si="0"/>
        <v>0</v>
      </c>
      <c r="H35" s="109"/>
      <c r="I35" s="92"/>
    </row>
    <row r="36" spans="1:9" ht="15" customHeight="1">
      <c r="A36" s="92"/>
      <c r="B36" s="115" t="s">
        <v>146</v>
      </c>
      <c r="C36" s="177">
        <f>Sheet2!K30</f>
        <v>0</v>
      </c>
      <c r="D36" s="177"/>
      <c r="E36" s="107"/>
      <c r="F36" s="112" t="s">
        <v>113</v>
      </c>
      <c r="G36" s="113">
        <f t="shared" si="0"/>
        <v>0</v>
      </c>
      <c r="H36" s="109"/>
      <c r="I36" s="92"/>
    </row>
    <row r="37" spans="1:9" ht="15" customHeight="1">
      <c r="A37" s="92"/>
      <c r="B37" s="92"/>
      <c r="C37" s="92"/>
      <c r="D37" s="107"/>
      <c r="E37" s="107"/>
      <c r="F37" s="112" t="s">
        <v>114</v>
      </c>
      <c r="G37" s="113">
        <f t="shared" si="0"/>
        <v>0</v>
      </c>
      <c r="H37" s="109"/>
      <c r="I37" s="92"/>
    </row>
    <row r="38" spans="1:9" ht="15" customHeight="1">
      <c r="A38" s="92"/>
      <c r="B38" s="92"/>
      <c r="C38" s="92"/>
      <c r="D38" s="107"/>
      <c r="E38" s="107"/>
      <c r="F38" s="112" t="s">
        <v>102</v>
      </c>
      <c r="G38" s="113">
        <f t="shared" si="0"/>
        <v>0</v>
      </c>
      <c r="H38" s="109"/>
      <c r="I38" s="92"/>
    </row>
    <row r="39" spans="1:9" ht="15" customHeight="1">
      <c r="A39" s="92"/>
      <c r="B39" s="92"/>
      <c r="C39" s="92"/>
      <c r="D39" s="107"/>
      <c r="E39" s="107"/>
      <c r="F39" s="112" t="s">
        <v>103</v>
      </c>
      <c r="G39" s="113">
        <f t="shared" si="0"/>
        <v>0</v>
      </c>
      <c r="H39" s="109"/>
      <c r="I39" s="92"/>
    </row>
    <row r="40" spans="1:9" ht="15" customHeight="1">
      <c r="A40" s="92"/>
      <c r="B40" s="92"/>
      <c r="C40" s="92"/>
      <c r="D40" s="107"/>
      <c r="E40" s="107"/>
      <c r="F40" s="168" t="s">
        <v>119</v>
      </c>
      <c r="G40" s="168"/>
      <c r="H40" s="168"/>
      <c r="I40" s="92"/>
    </row>
    <row r="41" spans="1:9" ht="15" customHeight="1">
      <c r="A41" s="92"/>
      <c r="B41" s="92"/>
      <c r="C41" s="92"/>
      <c r="D41" s="92"/>
      <c r="E41" s="92"/>
      <c r="F41" s="168"/>
      <c r="G41" s="168"/>
      <c r="H41" s="168"/>
      <c r="I41" s="92"/>
    </row>
    <row r="42" spans="1:9" ht="15" customHeight="1">
      <c r="A42" s="92" t="s">
        <v>19</v>
      </c>
      <c r="B42" s="92"/>
      <c r="C42" s="92"/>
      <c r="D42" s="92"/>
      <c r="E42" s="92"/>
      <c r="F42" s="92"/>
      <c r="G42" s="92"/>
      <c r="H42" s="92"/>
      <c r="I42" s="92"/>
    </row>
    <row r="43" spans="1:9" ht="15" customHeight="1">
      <c r="A43" s="92"/>
      <c r="B43" s="116" t="s">
        <v>20</v>
      </c>
      <c r="C43" s="109"/>
      <c r="D43" s="109"/>
      <c r="E43" s="109"/>
      <c r="F43" s="117"/>
      <c r="G43" s="118"/>
      <c r="H43" s="118"/>
      <c r="I43" s="92"/>
    </row>
    <row r="44" spans="1:9" ht="15" customHeight="1">
      <c r="A44" s="92"/>
      <c r="B44" s="119" t="s">
        <v>21</v>
      </c>
      <c r="C44" s="170" t="s">
        <v>22</v>
      </c>
      <c r="D44" s="171"/>
      <c r="E44" s="170" t="s">
        <v>23</v>
      </c>
      <c r="F44" s="171"/>
      <c r="G44" s="120" t="s">
        <v>24</v>
      </c>
      <c r="H44" s="119" t="s">
        <v>25</v>
      </c>
      <c r="I44" s="92"/>
    </row>
    <row r="45" spans="1:9" ht="15" customHeight="1">
      <c r="A45" s="92"/>
      <c r="B45" s="155" t="s">
        <v>26</v>
      </c>
      <c r="C45" s="172">
        <v>7.2999999999999995E-2</v>
      </c>
      <c r="D45" s="173"/>
      <c r="E45" s="158">
        <v>34000</v>
      </c>
      <c r="F45" s="159"/>
      <c r="G45" s="121" t="s">
        <v>27</v>
      </c>
      <c r="H45" s="122" t="s">
        <v>28</v>
      </c>
      <c r="I45" s="92"/>
    </row>
    <row r="46" spans="1:9" ht="15" customHeight="1">
      <c r="A46" s="92"/>
      <c r="B46" s="155"/>
      <c r="C46" s="160">
        <f>IF(B13&lt;&gt;"",Sheet2!H25*Sheet2!K20/12,Sheet2!H25)</f>
        <v>0</v>
      </c>
      <c r="D46" s="161"/>
      <c r="E46" s="160">
        <f>IF(B13&lt;&gt;"",TRUNC(Sheet2!H26*Sheet2!K20/12),Sheet2!H26)</f>
        <v>0</v>
      </c>
      <c r="F46" s="161"/>
      <c r="G46" s="123">
        <f>IF(SUM(C46:F46)&gt;660000,660000,SUM(C46:F46))</f>
        <v>0</v>
      </c>
      <c r="H46" s="124">
        <v>660000</v>
      </c>
      <c r="I46" s="92"/>
    </row>
    <row r="47" spans="1:9" ht="15" customHeight="1">
      <c r="A47" s="92"/>
      <c r="B47" s="155" t="s">
        <v>147</v>
      </c>
      <c r="C47" s="156">
        <v>2.8199999999999999E-2</v>
      </c>
      <c r="D47" s="157"/>
      <c r="E47" s="158">
        <v>17000</v>
      </c>
      <c r="F47" s="159"/>
      <c r="G47" s="121" t="s">
        <v>27</v>
      </c>
      <c r="H47" s="122" t="s">
        <v>28</v>
      </c>
      <c r="I47" s="92"/>
    </row>
    <row r="48" spans="1:9" ht="15" customHeight="1">
      <c r="A48" s="92"/>
      <c r="B48" s="155"/>
      <c r="C48" s="160">
        <f>IF(B13&lt;&gt;"",Sheet2!I25*Sheet2!K20/12,Sheet2!I25)</f>
        <v>0</v>
      </c>
      <c r="D48" s="161"/>
      <c r="E48" s="160">
        <f>IF(B13&lt;&gt;"",TRUNC(Sheet2!I26*Sheet2!K20/12),Sheet2!I26)</f>
        <v>0</v>
      </c>
      <c r="F48" s="161"/>
      <c r="G48" s="123">
        <f>IF(SUM(C48:F48)&gt;260000,260000,SUM(C48:F48))</f>
        <v>0</v>
      </c>
      <c r="H48" s="124">
        <v>260000</v>
      </c>
      <c r="I48" s="92"/>
    </row>
    <row r="49" spans="1:9" ht="15" customHeight="1">
      <c r="A49" s="92"/>
      <c r="B49" s="155" t="s">
        <v>29</v>
      </c>
      <c r="C49" s="156">
        <v>2.46E-2</v>
      </c>
      <c r="D49" s="157"/>
      <c r="E49" s="158">
        <v>17000</v>
      </c>
      <c r="F49" s="159"/>
      <c r="G49" s="121" t="s">
        <v>27</v>
      </c>
      <c r="H49" s="122" t="s">
        <v>28</v>
      </c>
      <c r="I49" s="92"/>
    </row>
    <row r="50" spans="1:9" ht="15" customHeight="1">
      <c r="A50" s="92"/>
      <c r="B50" s="155"/>
      <c r="C50" s="160">
        <f>IF(B13&lt;&gt;"",Sheet2!J25*Sheet2!K20/12,Sheet2!J25)</f>
        <v>0</v>
      </c>
      <c r="D50" s="161"/>
      <c r="E50" s="160">
        <f>IF(B13&lt;&gt;"",TRUNC(Sheet2!J26*Sheet2!K20/12),Sheet2!J26)</f>
        <v>0</v>
      </c>
      <c r="F50" s="161"/>
      <c r="G50" s="123">
        <f>IF(SUM(C50:F50)&gt;170000,170000,SUM(C50:F50))</f>
        <v>0</v>
      </c>
      <c r="H50" s="124">
        <v>170000</v>
      </c>
      <c r="I50" s="92"/>
    </row>
    <row r="51" spans="1:9" ht="15" customHeight="1">
      <c r="A51" s="92"/>
      <c r="B51" s="155" t="s">
        <v>148</v>
      </c>
      <c r="C51" s="156">
        <v>2.8999999999999998E-3</v>
      </c>
      <c r="D51" s="157"/>
      <c r="E51" s="158">
        <v>1900</v>
      </c>
      <c r="F51" s="159"/>
      <c r="G51" s="121" t="s">
        <v>27</v>
      </c>
      <c r="H51" s="122" t="s">
        <v>28</v>
      </c>
      <c r="I51" s="92"/>
    </row>
    <row r="52" spans="1:9" ht="15" customHeight="1">
      <c r="A52" s="92"/>
      <c r="B52" s="155"/>
      <c r="C52" s="160">
        <f>IF(B13&lt;&gt;"",Sheet2!K25*Sheet2!K20/12,Sheet2!K25)</f>
        <v>0</v>
      </c>
      <c r="D52" s="161"/>
      <c r="E52" s="160">
        <f>IF(B13&lt;&gt;"",TRUNC(Sheet2!K26*Sheet2!K20/12),Sheet2!K26)</f>
        <v>0</v>
      </c>
      <c r="F52" s="161"/>
      <c r="G52" s="123">
        <f>IF(SUM(C52:F52)&gt;30000,30000,SUM(C52:F52))</f>
        <v>0</v>
      </c>
      <c r="H52" s="124">
        <v>30000</v>
      </c>
      <c r="I52" s="92"/>
    </row>
    <row r="53" spans="1:9" ht="15" customHeight="1">
      <c r="A53" s="92"/>
      <c r="B53" s="92"/>
      <c r="C53" s="92"/>
      <c r="D53" s="92"/>
      <c r="E53" s="92"/>
      <c r="F53" s="92"/>
      <c r="G53" s="92"/>
      <c r="H53" s="92"/>
      <c r="I53" s="92"/>
    </row>
    <row r="54" spans="1:9" ht="15" customHeight="1">
      <c r="A54" s="92"/>
      <c r="B54" s="92"/>
      <c r="C54" s="92"/>
      <c r="D54" s="92"/>
      <c r="E54" s="92"/>
      <c r="F54" s="92"/>
      <c r="G54" s="92"/>
      <c r="H54" s="92"/>
      <c r="I54" s="92"/>
    </row>
    <row r="55" spans="1:9" ht="15" customHeight="1">
      <c r="A55" s="125" t="s">
        <v>10</v>
      </c>
      <c r="B55" s="109"/>
      <c r="C55" s="109"/>
      <c r="D55" s="109"/>
      <c r="E55" s="109"/>
      <c r="F55" s="109"/>
      <c r="G55" s="109"/>
      <c r="H55" s="92"/>
      <c r="I55" s="92"/>
    </row>
    <row r="56" spans="1:9" ht="15" customHeight="1">
      <c r="A56" s="126" t="s">
        <v>11</v>
      </c>
      <c r="B56" s="109"/>
      <c r="C56" s="109"/>
      <c r="D56" s="109"/>
      <c r="E56" s="109"/>
      <c r="F56" s="109"/>
      <c r="G56" s="109"/>
      <c r="H56" s="92"/>
      <c r="I56" s="92"/>
    </row>
    <row r="57" spans="1:9" ht="15" customHeight="1">
      <c r="A57" s="126" t="s">
        <v>110</v>
      </c>
      <c r="B57" s="109"/>
      <c r="C57" s="109"/>
      <c r="D57" s="109"/>
      <c r="E57" s="109"/>
      <c r="F57" s="109"/>
      <c r="G57" s="109"/>
      <c r="H57" s="92"/>
      <c r="I57" s="92"/>
    </row>
    <row r="58" spans="1:9" ht="15" customHeight="1">
      <c r="A58" s="92" t="s">
        <v>107</v>
      </c>
      <c r="B58" s="109"/>
      <c r="C58" s="109"/>
      <c r="D58" s="109"/>
      <c r="E58" s="109"/>
      <c r="F58" s="109"/>
      <c r="G58" s="109"/>
      <c r="H58" s="92"/>
      <c r="I58" s="92"/>
    </row>
    <row r="59" spans="1:9" ht="15" customHeight="1">
      <c r="A59" s="92" t="s">
        <v>109</v>
      </c>
      <c r="B59" s="109"/>
      <c r="C59" s="109"/>
      <c r="D59" s="109"/>
      <c r="E59" s="109"/>
      <c r="F59" s="109"/>
      <c r="G59" s="109"/>
      <c r="H59" s="92"/>
      <c r="I59" s="92"/>
    </row>
    <row r="60" spans="1:9" ht="15" customHeight="1">
      <c r="A60" s="126" t="s">
        <v>12</v>
      </c>
      <c r="B60" s="109"/>
      <c r="C60" s="109"/>
      <c r="D60" s="109"/>
      <c r="E60" s="109"/>
      <c r="F60" s="109"/>
      <c r="G60" s="109"/>
      <c r="H60" s="92"/>
      <c r="I60" s="92"/>
    </row>
    <row r="61" spans="1:9" ht="15" customHeight="1">
      <c r="A61" s="126" t="s">
        <v>13</v>
      </c>
      <c r="B61" s="126"/>
      <c r="C61" s="109"/>
      <c r="D61" s="109"/>
      <c r="E61" s="109"/>
      <c r="F61" s="109"/>
      <c r="G61" s="109"/>
      <c r="H61" s="92"/>
      <c r="I61" s="92"/>
    </row>
    <row r="62" spans="1:9" ht="15" customHeight="1">
      <c r="A62" s="126" t="s">
        <v>111</v>
      </c>
      <c r="B62" s="109"/>
      <c r="C62" s="109"/>
      <c r="D62" s="109"/>
      <c r="E62" s="109"/>
      <c r="F62" s="109"/>
      <c r="G62" s="109"/>
      <c r="H62" s="92"/>
      <c r="I62" s="92"/>
    </row>
    <row r="63" spans="1:9" ht="15" customHeight="1">
      <c r="A63" s="126" t="s">
        <v>14</v>
      </c>
      <c r="B63" s="109"/>
      <c r="C63" s="109"/>
      <c r="D63" s="109"/>
      <c r="E63" s="109"/>
      <c r="F63" s="109"/>
      <c r="G63" s="109"/>
      <c r="H63" s="92"/>
      <c r="I63" s="92"/>
    </row>
    <row r="64" spans="1:9" ht="15" customHeight="1">
      <c r="A64" s="126" t="s">
        <v>117</v>
      </c>
      <c r="B64" s="109"/>
      <c r="C64" s="109"/>
      <c r="D64" s="109"/>
      <c r="E64" s="109"/>
      <c r="F64" s="109"/>
      <c r="G64" s="109"/>
      <c r="H64" s="92"/>
      <c r="I64" s="92"/>
    </row>
    <row r="65" spans="1:9" ht="15" customHeight="1">
      <c r="A65" s="126" t="s">
        <v>118</v>
      </c>
      <c r="B65" s="109"/>
      <c r="C65" s="109"/>
      <c r="D65" s="109"/>
      <c r="E65" s="109"/>
      <c r="F65" s="109"/>
      <c r="G65" s="109"/>
      <c r="H65" s="92"/>
      <c r="I65" s="92"/>
    </row>
    <row r="66" spans="1:9" ht="15" customHeight="1">
      <c r="A66" s="126" t="s">
        <v>15</v>
      </c>
      <c r="B66" s="127"/>
      <c r="C66" s="127"/>
      <c r="D66" s="127"/>
      <c r="E66" s="127"/>
      <c r="F66" s="127"/>
      <c r="G66" s="127"/>
      <c r="H66" s="92"/>
      <c r="I66" s="92"/>
    </row>
    <row r="67" spans="1:9" ht="15" customHeight="1">
      <c r="A67" s="128" t="s">
        <v>16</v>
      </c>
      <c r="B67" s="127"/>
      <c r="C67" s="127"/>
      <c r="D67" s="127"/>
      <c r="E67" s="127"/>
      <c r="F67" s="127"/>
      <c r="G67" s="127"/>
      <c r="H67" s="92"/>
      <c r="I67" s="92"/>
    </row>
    <row r="68" spans="1:9" ht="15" customHeight="1">
      <c r="A68" s="126" t="s">
        <v>17</v>
      </c>
      <c r="B68" s="127"/>
      <c r="C68" s="127"/>
      <c r="D68" s="127"/>
      <c r="E68" s="127"/>
      <c r="F68" s="127"/>
      <c r="G68" s="127"/>
      <c r="H68" s="92"/>
      <c r="I68" s="92"/>
    </row>
  </sheetData>
  <sheetProtection sheet="1" objects="1" scenarios="1"/>
  <mergeCells count="34">
    <mergeCell ref="C32:D32"/>
    <mergeCell ref="C33:D33"/>
    <mergeCell ref="C34:D34"/>
    <mergeCell ref="C35:D35"/>
    <mergeCell ref="E50:F50"/>
    <mergeCell ref="C49:D49"/>
    <mergeCell ref="E44:F44"/>
    <mergeCell ref="E45:F45"/>
    <mergeCell ref="E46:F46"/>
    <mergeCell ref="E47:F47"/>
    <mergeCell ref="E48:F48"/>
    <mergeCell ref="E49:F49"/>
    <mergeCell ref="C36:D36"/>
    <mergeCell ref="C45:D45"/>
    <mergeCell ref="C46:D46"/>
    <mergeCell ref="C48:D48"/>
    <mergeCell ref="C50:D50"/>
    <mergeCell ref="C47:D47"/>
    <mergeCell ref="A1:I2"/>
    <mergeCell ref="B51:B52"/>
    <mergeCell ref="C51:D51"/>
    <mergeCell ref="E51:F51"/>
    <mergeCell ref="C52:D52"/>
    <mergeCell ref="E52:F52"/>
    <mergeCell ref="C27:D27"/>
    <mergeCell ref="B45:B46"/>
    <mergeCell ref="B47:B48"/>
    <mergeCell ref="B49:B50"/>
    <mergeCell ref="E16:G16"/>
    <mergeCell ref="B17:B18"/>
    <mergeCell ref="F29:H30"/>
    <mergeCell ref="F40:H41"/>
    <mergeCell ref="A9:J9"/>
    <mergeCell ref="C44:D44"/>
  </mergeCells>
  <phoneticPr fontId="3"/>
  <dataValidations count="4">
    <dataValidation allowBlank="1" showInputMessage="1" showErrorMessage="1" sqref="A1 C19:E26 K1:AHT3 G19:G26" xr:uid="{00000000-0002-0000-0000-000000000000}">
      <formula1>0</formula1>
      <formula2>0</formula2>
    </dataValidation>
    <dataValidation type="list" allowBlank="1" showInputMessage="1" showErrorMessage="1" sqref="B13" xr:uid="{00000000-0002-0000-0000-000002000000}">
      <formula1>"1か月,2か月,3か月,4か月,5か月,6か月,7か月,8か月,9か月,10か月,11か月,12か月"</formula1>
    </dataValidation>
    <dataValidation type="list" allowBlank="1" showInputMessage="1" showErrorMessage="1" sqref="F19:F26" xr:uid="{00000000-0002-0000-0000-000003000000}">
      <formula1>"有,無"</formula1>
    </dataValidation>
    <dataValidation type="list" allowBlank="1" showErrorMessage="1" sqref="B19:B26" xr:uid="{0C6AC5B1-622C-470B-A1CA-6AA84657967D}">
      <formula1>"0歳～6歳,7歳～18歳,19歳～39歳,40歳～64歳,65歳～74歳"</formula1>
    </dataValidation>
  </dataValidations>
  <pageMargins left="0.7" right="0.7" top="0.75" bottom="0.75" header="0.3" footer="0.3"/>
  <pageSetup paperSize="9" scale="7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6"/>
  <sheetViews>
    <sheetView workbookViewId="0">
      <selection activeCell="T14" sqref="T14"/>
    </sheetView>
  </sheetViews>
  <sheetFormatPr defaultRowHeight="13.2"/>
  <cols>
    <col min="2" max="2" width="26" bestFit="1" customWidth="1"/>
    <col min="3" max="3" width="15.109375" bestFit="1" customWidth="1"/>
    <col min="4" max="4" width="19.109375" customWidth="1"/>
    <col min="5" max="5" width="15.88671875" customWidth="1"/>
    <col min="6" max="6" width="15.44140625" customWidth="1"/>
    <col min="7" max="7" width="14.88671875" customWidth="1"/>
    <col min="8" max="8" width="18.6640625" customWidth="1"/>
    <col min="9" max="9" width="18" customWidth="1"/>
    <col min="10" max="10" width="14.33203125" customWidth="1"/>
    <col min="11" max="11" width="15.109375" bestFit="1" customWidth="1"/>
    <col min="12" max="12" width="15.109375" customWidth="1"/>
    <col min="13" max="13" width="13.109375" bestFit="1" customWidth="1"/>
    <col min="14" max="14" width="14.33203125" customWidth="1"/>
    <col min="15" max="15" width="13.109375" bestFit="1" customWidth="1"/>
    <col min="16" max="16" width="14.77734375" customWidth="1"/>
    <col min="17" max="17" width="14.109375" bestFit="1" customWidth="1"/>
    <col min="18" max="18" width="12.44140625" bestFit="1" customWidth="1"/>
    <col min="19" max="19" width="12.21875" customWidth="1"/>
    <col min="20" max="20" width="12.44140625" bestFit="1" customWidth="1"/>
    <col min="21" max="22" width="12.44140625" customWidth="1"/>
    <col min="23" max="23" width="9.77734375" customWidth="1"/>
    <col min="24" max="24" width="16.33203125" customWidth="1"/>
    <col min="26" max="26" width="20.33203125" customWidth="1"/>
    <col min="27" max="27" width="17.109375" bestFit="1" customWidth="1"/>
    <col min="28" max="28" width="16.109375" customWidth="1"/>
    <col min="29" max="33" width="17.109375" bestFit="1" customWidth="1"/>
    <col min="34" max="35" width="17.109375" customWidth="1"/>
    <col min="260" max="260" width="26" bestFit="1" customWidth="1"/>
    <col min="261" max="261" width="15.109375" bestFit="1" customWidth="1"/>
    <col min="262" max="262" width="19.109375" customWidth="1"/>
    <col min="263" max="263" width="15.88671875" customWidth="1"/>
    <col min="264" max="264" width="15.44140625" customWidth="1"/>
    <col min="265" max="265" width="19.109375" customWidth="1"/>
    <col min="266" max="266" width="17.44140625" bestFit="1" customWidth="1"/>
    <col min="267" max="267" width="18" customWidth="1"/>
    <col min="268" max="268" width="14.33203125" customWidth="1"/>
    <col min="269" max="269" width="15.109375" bestFit="1" customWidth="1"/>
    <col min="270" max="270" width="15.109375" customWidth="1"/>
    <col min="271" max="271" width="13.109375" bestFit="1" customWidth="1"/>
    <col min="272" max="272" width="14.33203125" customWidth="1"/>
    <col min="273" max="273" width="13.109375" bestFit="1" customWidth="1"/>
    <col min="274" max="274" width="14.77734375" customWidth="1"/>
    <col min="275" max="275" width="14.109375" bestFit="1" customWidth="1"/>
    <col min="276" max="276" width="12.44140625" bestFit="1" customWidth="1"/>
    <col min="277" max="277" width="11.6640625" bestFit="1" customWidth="1"/>
    <col min="278" max="278" width="12.44140625" bestFit="1" customWidth="1"/>
    <col min="279" max="279" width="9.77734375" customWidth="1"/>
    <col min="280" max="280" width="16.33203125" customWidth="1"/>
    <col min="282" max="282" width="20.33203125" customWidth="1"/>
    <col min="283" max="283" width="17.109375" bestFit="1" customWidth="1"/>
    <col min="284" max="284" width="16.109375" customWidth="1"/>
    <col min="285" max="289" width="17.109375" bestFit="1" customWidth="1"/>
    <col min="290" max="291" width="17.109375" customWidth="1"/>
    <col min="516" max="516" width="26" bestFit="1" customWidth="1"/>
    <col min="517" max="517" width="15.109375" bestFit="1" customWidth="1"/>
    <col min="518" max="518" width="19.109375" customWidth="1"/>
    <col min="519" max="519" width="15.88671875" customWidth="1"/>
    <col min="520" max="520" width="15.44140625" customWidth="1"/>
    <col min="521" max="521" width="19.109375" customWidth="1"/>
    <col min="522" max="522" width="17.44140625" bestFit="1" customWidth="1"/>
    <col min="523" max="523" width="18" customWidth="1"/>
    <col min="524" max="524" width="14.33203125" customWidth="1"/>
    <col min="525" max="525" width="15.109375" bestFit="1" customWidth="1"/>
    <col min="526" max="526" width="15.109375" customWidth="1"/>
    <col min="527" max="527" width="13.109375" bestFit="1" customWidth="1"/>
    <col min="528" max="528" width="14.33203125" customWidth="1"/>
    <col min="529" max="529" width="13.109375" bestFit="1" customWidth="1"/>
    <col min="530" max="530" width="14.77734375" customWidth="1"/>
    <col min="531" max="531" width="14.109375" bestFit="1" customWidth="1"/>
    <col min="532" max="532" width="12.44140625" bestFit="1" customWidth="1"/>
    <col min="533" max="533" width="11.6640625" bestFit="1" customWidth="1"/>
    <col min="534" max="534" width="12.44140625" bestFit="1" customWidth="1"/>
    <col min="535" max="535" width="9.77734375" customWidth="1"/>
    <col min="536" max="536" width="16.33203125" customWidth="1"/>
    <col min="538" max="538" width="20.33203125" customWidth="1"/>
    <col min="539" max="539" width="17.109375" bestFit="1" customWidth="1"/>
    <col min="540" max="540" width="16.109375" customWidth="1"/>
    <col min="541" max="545" width="17.109375" bestFit="1" customWidth="1"/>
    <col min="546" max="547" width="17.109375" customWidth="1"/>
    <col min="772" max="772" width="26" bestFit="1" customWidth="1"/>
    <col min="773" max="773" width="15.109375" bestFit="1" customWidth="1"/>
    <col min="774" max="774" width="19.109375" customWidth="1"/>
    <col min="775" max="775" width="15.88671875" customWidth="1"/>
    <col min="776" max="776" width="15.44140625" customWidth="1"/>
    <col min="777" max="777" width="19.109375" customWidth="1"/>
    <col min="778" max="778" width="17.44140625" bestFit="1" customWidth="1"/>
    <col min="779" max="779" width="18" customWidth="1"/>
    <col min="780" max="780" width="14.33203125" customWidth="1"/>
    <col min="781" max="781" width="15.109375" bestFit="1" customWidth="1"/>
    <col min="782" max="782" width="15.109375" customWidth="1"/>
    <col min="783" max="783" width="13.109375" bestFit="1" customWidth="1"/>
    <col min="784" max="784" width="14.33203125" customWidth="1"/>
    <col min="785" max="785" width="13.109375" bestFit="1" customWidth="1"/>
    <col min="786" max="786" width="14.77734375" customWidth="1"/>
    <col min="787" max="787" width="14.109375" bestFit="1" customWidth="1"/>
    <col min="788" max="788" width="12.44140625" bestFit="1" customWidth="1"/>
    <col min="789" max="789" width="11.6640625" bestFit="1" customWidth="1"/>
    <col min="790" max="790" width="12.44140625" bestFit="1" customWidth="1"/>
    <col min="791" max="791" width="9.77734375" customWidth="1"/>
    <col min="792" max="792" width="16.33203125" customWidth="1"/>
    <col min="794" max="794" width="20.33203125" customWidth="1"/>
    <col min="795" max="795" width="17.109375" bestFit="1" customWidth="1"/>
    <col min="796" max="796" width="16.109375" customWidth="1"/>
    <col min="797" max="801" width="17.109375" bestFit="1" customWidth="1"/>
    <col min="802" max="803" width="17.109375" customWidth="1"/>
    <col min="1028" max="1028" width="26" bestFit="1" customWidth="1"/>
    <col min="1029" max="1029" width="15.109375" bestFit="1" customWidth="1"/>
    <col min="1030" max="1030" width="19.109375" customWidth="1"/>
    <col min="1031" max="1031" width="15.88671875" customWidth="1"/>
    <col min="1032" max="1032" width="15.44140625" customWidth="1"/>
    <col min="1033" max="1033" width="19.109375" customWidth="1"/>
    <col min="1034" max="1034" width="17.44140625" bestFit="1" customWidth="1"/>
    <col min="1035" max="1035" width="18" customWidth="1"/>
    <col min="1036" max="1036" width="14.33203125" customWidth="1"/>
    <col min="1037" max="1037" width="15.109375" bestFit="1" customWidth="1"/>
    <col min="1038" max="1038" width="15.109375" customWidth="1"/>
    <col min="1039" max="1039" width="13.109375" bestFit="1" customWidth="1"/>
    <col min="1040" max="1040" width="14.33203125" customWidth="1"/>
    <col min="1041" max="1041" width="13.109375" bestFit="1" customWidth="1"/>
    <col min="1042" max="1042" width="14.77734375" customWidth="1"/>
    <col min="1043" max="1043" width="14.109375" bestFit="1" customWidth="1"/>
    <col min="1044" max="1044" width="12.44140625" bestFit="1" customWidth="1"/>
    <col min="1045" max="1045" width="11.6640625" bestFit="1" customWidth="1"/>
    <col min="1046" max="1046" width="12.44140625" bestFit="1" customWidth="1"/>
    <col min="1047" max="1047" width="9.77734375" customWidth="1"/>
    <col min="1048" max="1048" width="16.33203125" customWidth="1"/>
    <col min="1050" max="1050" width="20.33203125" customWidth="1"/>
    <col min="1051" max="1051" width="17.109375" bestFit="1" customWidth="1"/>
    <col min="1052" max="1052" width="16.109375" customWidth="1"/>
    <col min="1053" max="1057" width="17.109375" bestFit="1" customWidth="1"/>
    <col min="1058" max="1059" width="17.109375" customWidth="1"/>
    <col min="1284" max="1284" width="26" bestFit="1" customWidth="1"/>
    <col min="1285" max="1285" width="15.109375" bestFit="1" customWidth="1"/>
    <col min="1286" max="1286" width="19.109375" customWidth="1"/>
    <col min="1287" max="1287" width="15.88671875" customWidth="1"/>
    <col min="1288" max="1288" width="15.44140625" customWidth="1"/>
    <col min="1289" max="1289" width="19.109375" customWidth="1"/>
    <col min="1290" max="1290" width="17.44140625" bestFit="1" customWidth="1"/>
    <col min="1291" max="1291" width="18" customWidth="1"/>
    <col min="1292" max="1292" width="14.33203125" customWidth="1"/>
    <col min="1293" max="1293" width="15.109375" bestFit="1" customWidth="1"/>
    <col min="1294" max="1294" width="15.109375" customWidth="1"/>
    <col min="1295" max="1295" width="13.109375" bestFit="1" customWidth="1"/>
    <col min="1296" max="1296" width="14.33203125" customWidth="1"/>
    <col min="1297" max="1297" width="13.109375" bestFit="1" customWidth="1"/>
    <col min="1298" max="1298" width="14.77734375" customWidth="1"/>
    <col min="1299" max="1299" width="14.109375" bestFit="1" customWidth="1"/>
    <col min="1300" max="1300" width="12.44140625" bestFit="1" customWidth="1"/>
    <col min="1301" max="1301" width="11.6640625" bestFit="1" customWidth="1"/>
    <col min="1302" max="1302" width="12.44140625" bestFit="1" customWidth="1"/>
    <col min="1303" max="1303" width="9.77734375" customWidth="1"/>
    <col min="1304" max="1304" width="16.33203125" customWidth="1"/>
    <col min="1306" max="1306" width="20.33203125" customWidth="1"/>
    <col min="1307" max="1307" width="17.109375" bestFit="1" customWidth="1"/>
    <col min="1308" max="1308" width="16.109375" customWidth="1"/>
    <col min="1309" max="1313" width="17.109375" bestFit="1" customWidth="1"/>
    <col min="1314" max="1315" width="17.109375" customWidth="1"/>
    <col min="1540" max="1540" width="26" bestFit="1" customWidth="1"/>
    <col min="1541" max="1541" width="15.109375" bestFit="1" customWidth="1"/>
    <col min="1542" max="1542" width="19.109375" customWidth="1"/>
    <col min="1543" max="1543" width="15.88671875" customWidth="1"/>
    <col min="1544" max="1544" width="15.44140625" customWidth="1"/>
    <col min="1545" max="1545" width="19.109375" customWidth="1"/>
    <col min="1546" max="1546" width="17.44140625" bestFit="1" customWidth="1"/>
    <col min="1547" max="1547" width="18" customWidth="1"/>
    <col min="1548" max="1548" width="14.33203125" customWidth="1"/>
    <col min="1549" max="1549" width="15.109375" bestFit="1" customWidth="1"/>
    <col min="1550" max="1550" width="15.109375" customWidth="1"/>
    <col min="1551" max="1551" width="13.109375" bestFit="1" customWidth="1"/>
    <col min="1552" max="1552" width="14.33203125" customWidth="1"/>
    <col min="1553" max="1553" width="13.109375" bestFit="1" customWidth="1"/>
    <col min="1554" max="1554" width="14.77734375" customWidth="1"/>
    <col min="1555" max="1555" width="14.109375" bestFit="1" customWidth="1"/>
    <col min="1556" max="1556" width="12.44140625" bestFit="1" customWidth="1"/>
    <col min="1557" max="1557" width="11.6640625" bestFit="1" customWidth="1"/>
    <col min="1558" max="1558" width="12.44140625" bestFit="1" customWidth="1"/>
    <col min="1559" max="1559" width="9.77734375" customWidth="1"/>
    <col min="1560" max="1560" width="16.33203125" customWidth="1"/>
    <col min="1562" max="1562" width="20.33203125" customWidth="1"/>
    <col min="1563" max="1563" width="17.109375" bestFit="1" customWidth="1"/>
    <col min="1564" max="1564" width="16.109375" customWidth="1"/>
    <col min="1565" max="1569" width="17.109375" bestFit="1" customWidth="1"/>
    <col min="1570" max="1571" width="17.109375" customWidth="1"/>
    <col min="1796" max="1796" width="26" bestFit="1" customWidth="1"/>
    <col min="1797" max="1797" width="15.109375" bestFit="1" customWidth="1"/>
    <col min="1798" max="1798" width="19.109375" customWidth="1"/>
    <col min="1799" max="1799" width="15.88671875" customWidth="1"/>
    <col min="1800" max="1800" width="15.44140625" customWidth="1"/>
    <col min="1801" max="1801" width="19.109375" customWidth="1"/>
    <col min="1802" max="1802" width="17.44140625" bestFit="1" customWidth="1"/>
    <col min="1803" max="1803" width="18" customWidth="1"/>
    <col min="1804" max="1804" width="14.33203125" customWidth="1"/>
    <col min="1805" max="1805" width="15.109375" bestFit="1" customWidth="1"/>
    <col min="1806" max="1806" width="15.109375" customWidth="1"/>
    <col min="1807" max="1807" width="13.109375" bestFit="1" customWidth="1"/>
    <col min="1808" max="1808" width="14.33203125" customWidth="1"/>
    <col min="1809" max="1809" width="13.109375" bestFit="1" customWidth="1"/>
    <col min="1810" max="1810" width="14.77734375" customWidth="1"/>
    <col min="1811" max="1811" width="14.109375" bestFit="1" customWidth="1"/>
    <col min="1812" max="1812" width="12.44140625" bestFit="1" customWidth="1"/>
    <col min="1813" max="1813" width="11.6640625" bestFit="1" customWidth="1"/>
    <col min="1814" max="1814" width="12.44140625" bestFit="1" customWidth="1"/>
    <col min="1815" max="1815" width="9.77734375" customWidth="1"/>
    <col min="1816" max="1816" width="16.33203125" customWidth="1"/>
    <col min="1818" max="1818" width="20.33203125" customWidth="1"/>
    <col min="1819" max="1819" width="17.109375" bestFit="1" customWidth="1"/>
    <col min="1820" max="1820" width="16.109375" customWidth="1"/>
    <col min="1821" max="1825" width="17.109375" bestFit="1" customWidth="1"/>
    <col min="1826" max="1827" width="17.109375" customWidth="1"/>
    <col min="2052" max="2052" width="26" bestFit="1" customWidth="1"/>
    <col min="2053" max="2053" width="15.109375" bestFit="1" customWidth="1"/>
    <col min="2054" max="2054" width="19.109375" customWidth="1"/>
    <col min="2055" max="2055" width="15.88671875" customWidth="1"/>
    <col min="2056" max="2056" width="15.44140625" customWidth="1"/>
    <col min="2057" max="2057" width="19.109375" customWidth="1"/>
    <col min="2058" max="2058" width="17.44140625" bestFit="1" customWidth="1"/>
    <col min="2059" max="2059" width="18" customWidth="1"/>
    <col min="2060" max="2060" width="14.33203125" customWidth="1"/>
    <col min="2061" max="2061" width="15.109375" bestFit="1" customWidth="1"/>
    <col min="2062" max="2062" width="15.109375" customWidth="1"/>
    <col min="2063" max="2063" width="13.109375" bestFit="1" customWidth="1"/>
    <col min="2064" max="2064" width="14.33203125" customWidth="1"/>
    <col min="2065" max="2065" width="13.109375" bestFit="1" customWidth="1"/>
    <col min="2066" max="2066" width="14.77734375" customWidth="1"/>
    <col min="2067" max="2067" width="14.109375" bestFit="1" customWidth="1"/>
    <col min="2068" max="2068" width="12.44140625" bestFit="1" customWidth="1"/>
    <col min="2069" max="2069" width="11.6640625" bestFit="1" customWidth="1"/>
    <col min="2070" max="2070" width="12.44140625" bestFit="1" customWidth="1"/>
    <col min="2071" max="2071" width="9.77734375" customWidth="1"/>
    <col min="2072" max="2072" width="16.33203125" customWidth="1"/>
    <col min="2074" max="2074" width="20.33203125" customWidth="1"/>
    <col min="2075" max="2075" width="17.109375" bestFit="1" customWidth="1"/>
    <col min="2076" max="2076" width="16.109375" customWidth="1"/>
    <col min="2077" max="2081" width="17.109375" bestFit="1" customWidth="1"/>
    <col min="2082" max="2083" width="17.109375" customWidth="1"/>
    <col min="2308" max="2308" width="26" bestFit="1" customWidth="1"/>
    <col min="2309" max="2309" width="15.109375" bestFit="1" customWidth="1"/>
    <col min="2310" max="2310" width="19.109375" customWidth="1"/>
    <col min="2311" max="2311" width="15.88671875" customWidth="1"/>
    <col min="2312" max="2312" width="15.44140625" customWidth="1"/>
    <col min="2313" max="2313" width="19.109375" customWidth="1"/>
    <col min="2314" max="2314" width="17.44140625" bestFit="1" customWidth="1"/>
    <col min="2315" max="2315" width="18" customWidth="1"/>
    <col min="2316" max="2316" width="14.33203125" customWidth="1"/>
    <col min="2317" max="2317" width="15.109375" bestFit="1" customWidth="1"/>
    <col min="2318" max="2318" width="15.109375" customWidth="1"/>
    <col min="2319" max="2319" width="13.109375" bestFit="1" customWidth="1"/>
    <col min="2320" max="2320" width="14.33203125" customWidth="1"/>
    <col min="2321" max="2321" width="13.109375" bestFit="1" customWidth="1"/>
    <col min="2322" max="2322" width="14.77734375" customWidth="1"/>
    <col min="2323" max="2323" width="14.109375" bestFit="1" customWidth="1"/>
    <col min="2324" max="2324" width="12.44140625" bestFit="1" customWidth="1"/>
    <col min="2325" max="2325" width="11.6640625" bestFit="1" customWidth="1"/>
    <col min="2326" max="2326" width="12.44140625" bestFit="1" customWidth="1"/>
    <col min="2327" max="2327" width="9.77734375" customWidth="1"/>
    <col min="2328" max="2328" width="16.33203125" customWidth="1"/>
    <col min="2330" max="2330" width="20.33203125" customWidth="1"/>
    <col min="2331" max="2331" width="17.109375" bestFit="1" customWidth="1"/>
    <col min="2332" max="2332" width="16.109375" customWidth="1"/>
    <col min="2333" max="2337" width="17.109375" bestFit="1" customWidth="1"/>
    <col min="2338" max="2339" width="17.109375" customWidth="1"/>
    <col min="2564" max="2564" width="26" bestFit="1" customWidth="1"/>
    <col min="2565" max="2565" width="15.109375" bestFit="1" customWidth="1"/>
    <col min="2566" max="2566" width="19.109375" customWidth="1"/>
    <col min="2567" max="2567" width="15.88671875" customWidth="1"/>
    <col min="2568" max="2568" width="15.44140625" customWidth="1"/>
    <col min="2569" max="2569" width="19.109375" customWidth="1"/>
    <col min="2570" max="2570" width="17.44140625" bestFit="1" customWidth="1"/>
    <col min="2571" max="2571" width="18" customWidth="1"/>
    <col min="2572" max="2572" width="14.33203125" customWidth="1"/>
    <col min="2573" max="2573" width="15.109375" bestFit="1" customWidth="1"/>
    <col min="2574" max="2574" width="15.109375" customWidth="1"/>
    <col min="2575" max="2575" width="13.109375" bestFit="1" customWidth="1"/>
    <col min="2576" max="2576" width="14.33203125" customWidth="1"/>
    <col min="2577" max="2577" width="13.109375" bestFit="1" customWidth="1"/>
    <col min="2578" max="2578" width="14.77734375" customWidth="1"/>
    <col min="2579" max="2579" width="14.109375" bestFit="1" customWidth="1"/>
    <col min="2580" max="2580" width="12.44140625" bestFit="1" customWidth="1"/>
    <col min="2581" max="2581" width="11.6640625" bestFit="1" customWidth="1"/>
    <col min="2582" max="2582" width="12.44140625" bestFit="1" customWidth="1"/>
    <col min="2583" max="2583" width="9.77734375" customWidth="1"/>
    <col min="2584" max="2584" width="16.33203125" customWidth="1"/>
    <col min="2586" max="2586" width="20.33203125" customWidth="1"/>
    <col min="2587" max="2587" width="17.109375" bestFit="1" customWidth="1"/>
    <col min="2588" max="2588" width="16.109375" customWidth="1"/>
    <col min="2589" max="2593" width="17.109375" bestFit="1" customWidth="1"/>
    <col min="2594" max="2595" width="17.109375" customWidth="1"/>
    <col min="2820" max="2820" width="26" bestFit="1" customWidth="1"/>
    <col min="2821" max="2821" width="15.109375" bestFit="1" customWidth="1"/>
    <col min="2822" max="2822" width="19.109375" customWidth="1"/>
    <col min="2823" max="2823" width="15.88671875" customWidth="1"/>
    <col min="2824" max="2824" width="15.44140625" customWidth="1"/>
    <col min="2825" max="2825" width="19.109375" customWidth="1"/>
    <col min="2826" max="2826" width="17.44140625" bestFit="1" customWidth="1"/>
    <col min="2827" max="2827" width="18" customWidth="1"/>
    <col min="2828" max="2828" width="14.33203125" customWidth="1"/>
    <col min="2829" max="2829" width="15.109375" bestFit="1" customWidth="1"/>
    <col min="2830" max="2830" width="15.109375" customWidth="1"/>
    <col min="2831" max="2831" width="13.109375" bestFit="1" customWidth="1"/>
    <col min="2832" max="2832" width="14.33203125" customWidth="1"/>
    <col min="2833" max="2833" width="13.109375" bestFit="1" customWidth="1"/>
    <col min="2834" max="2834" width="14.77734375" customWidth="1"/>
    <col min="2835" max="2835" width="14.109375" bestFit="1" customWidth="1"/>
    <col min="2836" max="2836" width="12.44140625" bestFit="1" customWidth="1"/>
    <col min="2837" max="2837" width="11.6640625" bestFit="1" customWidth="1"/>
    <col min="2838" max="2838" width="12.44140625" bestFit="1" customWidth="1"/>
    <col min="2839" max="2839" width="9.77734375" customWidth="1"/>
    <col min="2840" max="2840" width="16.33203125" customWidth="1"/>
    <col min="2842" max="2842" width="20.33203125" customWidth="1"/>
    <col min="2843" max="2843" width="17.109375" bestFit="1" customWidth="1"/>
    <col min="2844" max="2844" width="16.109375" customWidth="1"/>
    <col min="2845" max="2849" width="17.109375" bestFit="1" customWidth="1"/>
    <col min="2850" max="2851" width="17.109375" customWidth="1"/>
    <col min="3076" max="3076" width="26" bestFit="1" customWidth="1"/>
    <col min="3077" max="3077" width="15.109375" bestFit="1" customWidth="1"/>
    <col min="3078" max="3078" width="19.109375" customWidth="1"/>
    <col min="3079" max="3079" width="15.88671875" customWidth="1"/>
    <col min="3080" max="3080" width="15.44140625" customWidth="1"/>
    <col min="3081" max="3081" width="19.109375" customWidth="1"/>
    <col min="3082" max="3082" width="17.44140625" bestFit="1" customWidth="1"/>
    <col min="3083" max="3083" width="18" customWidth="1"/>
    <col min="3084" max="3084" width="14.33203125" customWidth="1"/>
    <col min="3085" max="3085" width="15.109375" bestFit="1" customWidth="1"/>
    <col min="3086" max="3086" width="15.109375" customWidth="1"/>
    <col min="3087" max="3087" width="13.109375" bestFit="1" customWidth="1"/>
    <col min="3088" max="3088" width="14.33203125" customWidth="1"/>
    <col min="3089" max="3089" width="13.109375" bestFit="1" customWidth="1"/>
    <col min="3090" max="3090" width="14.77734375" customWidth="1"/>
    <col min="3091" max="3091" width="14.109375" bestFit="1" customWidth="1"/>
    <col min="3092" max="3092" width="12.44140625" bestFit="1" customWidth="1"/>
    <col min="3093" max="3093" width="11.6640625" bestFit="1" customWidth="1"/>
    <col min="3094" max="3094" width="12.44140625" bestFit="1" customWidth="1"/>
    <col min="3095" max="3095" width="9.77734375" customWidth="1"/>
    <col min="3096" max="3096" width="16.33203125" customWidth="1"/>
    <col min="3098" max="3098" width="20.33203125" customWidth="1"/>
    <col min="3099" max="3099" width="17.109375" bestFit="1" customWidth="1"/>
    <col min="3100" max="3100" width="16.109375" customWidth="1"/>
    <col min="3101" max="3105" width="17.109375" bestFit="1" customWidth="1"/>
    <col min="3106" max="3107" width="17.109375" customWidth="1"/>
    <col min="3332" max="3332" width="26" bestFit="1" customWidth="1"/>
    <col min="3333" max="3333" width="15.109375" bestFit="1" customWidth="1"/>
    <col min="3334" max="3334" width="19.109375" customWidth="1"/>
    <col min="3335" max="3335" width="15.88671875" customWidth="1"/>
    <col min="3336" max="3336" width="15.44140625" customWidth="1"/>
    <col min="3337" max="3337" width="19.109375" customWidth="1"/>
    <col min="3338" max="3338" width="17.44140625" bestFit="1" customWidth="1"/>
    <col min="3339" max="3339" width="18" customWidth="1"/>
    <col min="3340" max="3340" width="14.33203125" customWidth="1"/>
    <col min="3341" max="3341" width="15.109375" bestFit="1" customWidth="1"/>
    <col min="3342" max="3342" width="15.109375" customWidth="1"/>
    <col min="3343" max="3343" width="13.109375" bestFit="1" customWidth="1"/>
    <col min="3344" max="3344" width="14.33203125" customWidth="1"/>
    <col min="3345" max="3345" width="13.109375" bestFit="1" customWidth="1"/>
    <col min="3346" max="3346" width="14.77734375" customWidth="1"/>
    <col min="3347" max="3347" width="14.109375" bestFit="1" customWidth="1"/>
    <col min="3348" max="3348" width="12.44140625" bestFit="1" customWidth="1"/>
    <col min="3349" max="3349" width="11.6640625" bestFit="1" customWidth="1"/>
    <col min="3350" max="3350" width="12.44140625" bestFit="1" customWidth="1"/>
    <col min="3351" max="3351" width="9.77734375" customWidth="1"/>
    <col min="3352" max="3352" width="16.33203125" customWidth="1"/>
    <col min="3354" max="3354" width="20.33203125" customWidth="1"/>
    <col min="3355" max="3355" width="17.109375" bestFit="1" customWidth="1"/>
    <col min="3356" max="3356" width="16.109375" customWidth="1"/>
    <col min="3357" max="3361" width="17.109375" bestFit="1" customWidth="1"/>
    <col min="3362" max="3363" width="17.109375" customWidth="1"/>
    <col min="3588" max="3588" width="26" bestFit="1" customWidth="1"/>
    <col min="3589" max="3589" width="15.109375" bestFit="1" customWidth="1"/>
    <col min="3590" max="3590" width="19.109375" customWidth="1"/>
    <col min="3591" max="3591" width="15.88671875" customWidth="1"/>
    <col min="3592" max="3592" width="15.44140625" customWidth="1"/>
    <col min="3593" max="3593" width="19.109375" customWidth="1"/>
    <col min="3594" max="3594" width="17.44140625" bestFit="1" customWidth="1"/>
    <col min="3595" max="3595" width="18" customWidth="1"/>
    <col min="3596" max="3596" width="14.33203125" customWidth="1"/>
    <col min="3597" max="3597" width="15.109375" bestFit="1" customWidth="1"/>
    <col min="3598" max="3598" width="15.109375" customWidth="1"/>
    <col min="3599" max="3599" width="13.109375" bestFit="1" customWidth="1"/>
    <col min="3600" max="3600" width="14.33203125" customWidth="1"/>
    <col min="3601" max="3601" width="13.109375" bestFit="1" customWidth="1"/>
    <col min="3602" max="3602" width="14.77734375" customWidth="1"/>
    <col min="3603" max="3603" width="14.109375" bestFit="1" customWidth="1"/>
    <col min="3604" max="3604" width="12.44140625" bestFit="1" customWidth="1"/>
    <col min="3605" max="3605" width="11.6640625" bestFit="1" customWidth="1"/>
    <col min="3606" max="3606" width="12.44140625" bestFit="1" customWidth="1"/>
    <col min="3607" max="3607" width="9.77734375" customWidth="1"/>
    <col min="3608" max="3608" width="16.33203125" customWidth="1"/>
    <col min="3610" max="3610" width="20.33203125" customWidth="1"/>
    <col min="3611" max="3611" width="17.109375" bestFit="1" customWidth="1"/>
    <col min="3612" max="3612" width="16.109375" customWidth="1"/>
    <col min="3613" max="3617" width="17.109375" bestFit="1" customWidth="1"/>
    <col min="3618" max="3619" width="17.109375" customWidth="1"/>
    <col min="3844" max="3844" width="26" bestFit="1" customWidth="1"/>
    <col min="3845" max="3845" width="15.109375" bestFit="1" customWidth="1"/>
    <col min="3846" max="3846" width="19.109375" customWidth="1"/>
    <col min="3847" max="3847" width="15.88671875" customWidth="1"/>
    <col min="3848" max="3848" width="15.44140625" customWidth="1"/>
    <col min="3849" max="3849" width="19.109375" customWidth="1"/>
    <col min="3850" max="3850" width="17.44140625" bestFit="1" customWidth="1"/>
    <col min="3851" max="3851" width="18" customWidth="1"/>
    <col min="3852" max="3852" width="14.33203125" customWidth="1"/>
    <col min="3853" max="3853" width="15.109375" bestFit="1" customWidth="1"/>
    <col min="3854" max="3854" width="15.109375" customWidth="1"/>
    <col min="3855" max="3855" width="13.109375" bestFit="1" customWidth="1"/>
    <col min="3856" max="3856" width="14.33203125" customWidth="1"/>
    <col min="3857" max="3857" width="13.109375" bestFit="1" customWidth="1"/>
    <col min="3858" max="3858" width="14.77734375" customWidth="1"/>
    <col min="3859" max="3859" width="14.109375" bestFit="1" customWidth="1"/>
    <col min="3860" max="3860" width="12.44140625" bestFit="1" customWidth="1"/>
    <col min="3861" max="3861" width="11.6640625" bestFit="1" customWidth="1"/>
    <col min="3862" max="3862" width="12.44140625" bestFit="1" customWidth="1"/>
    <col min="3863" max="3863" width="9.77734375" customWidth="1"/>
    <col min="3864" max="3864" width="16.33203125" customWidth="1"/>
    <col min="3866" max="3866" width="20.33203125" customWidth="1"/>
    <col min="3867" max="3867" width="17.109375" bestFit="1" customWidth="1"/>
    <col min="3868" max="3868" width="16.109375" customWidth="1"/>
    <col min="3869" max="3873" width="17.109375" bestFit="1" customWidth="1"/>
    <col min="3874" max="3875" width="17.109375" customWidth="1"/>
    <col min="4100" max="4100" width="26" bestFit="1" customWidth="1"/>
    <col min="4101" max="4101" width="15.109375" bestFit="1" customWidth="1"/>
    <col min="4102" max="4102" width="19.109375" customWidth="1"/>
    <col min="4103" max="4103" width="15.88671875" customWidth="1"/>
    <col min="4104" max="4104" width="15.44140625" customWidth="1"/>
    <col min="4105" max="4105" width="19.109375" customWidth="1"/>
    <col min="4106" max="4106" width="17.44140625" bestFit="1" customWidth="1"/>
    <col min="4107" max="4107" width="18" customWidth="1"/>
    <col min="4108" max="4108" width="14.33203125" customWidth="1"/>
    <col min="4109" max="4109" width="15.109375" bestFit="1" customWidth="1"/>
    <col min="4110" max="4110" width="15.109375" customWidth="1"/>
    <col min="4111" max="4111" width="13.109375" bestFit="1" customWidth="1"/>
    <col min="4112" max="4112" width="14.33203125" customWidth="1"/>
    <col min="4113" max="4113" width="13.109375" bestFit="1" customWidth="1"/>
    <col min="4114" max="4114" width="14.77734375" customWidth="1"/>
    <col min="4115" max="4115" width="14.109375" bestFit="1" customWidth="1"/>
    <col min="4116" max="4116" width="12.44140625" bestFit="1" customWidth="1"/>
    <col min="4117" max="4117" width="11.6640625" bestFit="1" customWidth="1"/>
    <col min="4118" max="4118" width="12.44140625" bestFit="1" customWidth="1"/>
    <col min="4119" max="4119" width="9.77734375" customWidth="1"/>
    <col min="4120" max="4120" width="16.33203125" customWidth="1"/>
    <col min="4122" max="4122" width="20.33203125" customWidth="1"/>
    <col min="4123" max="4123" width="17.109375" bestFit="1" customWidth="1"/>
    <col min="4124" max="4124" width="16.109375" customWidth="1"/>
    <col min="4125" max="4129" width="17.109375" bestFit="1" customWidth="1"/>
    <col min="4130" max="4131" width="17.109375" customWidth="1"/>
    <col min="4356" max="4356" width="26" bestFit="1" customWidth="1"/>
    <col min="4357" max="4357" width="15.109375" bestFit="1" customWidth="1"/>
    <col min="4358" max="4358" width="19.109375" customWidth="1"/>
    <col min="4359" max="4359" width="15.88671875" customWidth="1"/>
    <col min="4360" max="4360" width="15.44140625" customWidth="1"/>
    <col min="4361" max="4361" width="19.109375" customWidth="1"/>
    <col min="4362" max="4362" width="17.44140625" bestFit="1" customWidth="1"/>
    <col min="4363" max="4363" width="18" customWidth="1"/>
    <col min="4364" max="4364" width="14.33203125" customWidth="1"/>
    <col min="4365" max="4365" width="15.109375" bestFit="1" customWidth="1"/>
    <col min="4366" max="4366" width="15.109375" customWidth="1"/>
    <col min="4367" max="4367" width="13.109375" bestFit="1" customWidth="1"/>
    <col min="4368" max="4368" width="14.33203125" customWidth="1"/>
    <col min="4369" max="4369" width="13.109375" bestFit="1" customWidth="1"/>
    <col min="4370" max="4370" width="14.77734375" customWidth="1"/>
    <col min="4371" max="4371" width="14.109375" bestFit="1" customWidth="1"/>
    <col min="4372" max="4372" width="12.44140625" bestFit="1" customWidth="1"/>
    <col min="4373" max="4373" width="11.6640625" bestFit="1" customWidth="1"/>
    <col min="4374" max="4374" width="12.44140625" bestFit="1" customWidth="1"/>
    <col min="4375" max="4375" width="9.77734375" customWidth="1"/>
    <col min="4376" max="4376" width="16.33203125" customWidth="1"/>
    <col min="4378" max="4378" width="20.33203125" customWidth="1"/>
    <col min="4379" max="4379" width="17.109375" bestFit="1" customWidth="1"/>
    <col min="4380" max="4380" width="16.109375" customWidth="1"/>
    <col min="4381" max="4385" width="17.109375" bestFit="1" customWidth="1"/>
    <col min="4386" max="4387" width="17.109375" customWidth="1"/>
    <col min="4612" max="4612" width="26" bestFit="1" customWidth="1"/>
    <col min="4613" max="4613" width="15.109375" bestFit="1" customWidth="1"/>
    <col min="4614" max="4614" width="19.109375" customWidth="1"/>
    <col min="4615" max="4615" width="15.88671875" customWidth="1"/>
    <col min="4616" max="4616" width="15.44140625" customWidth="1"/>
    <col min="4617" max="4617" width="19.109375" customWidth="1"/>
    <col min="4618" max="4618" width="17.44140625" bestFit="1" customWidth="1"/>
    <col min="4619" max="4619" width="18" customWidth="1"/>
    <col min="4620" max="4620" width="14.33203125" customWidth="1"/>
    <col min="4621" max="4621" width="15.109375" bestFit="1" customWidth="1"/>
    <col min="4622" max="4622" width="15.109375" customWidth="1"/>
    <col min="4623" max="4623" width="13.109375" bestFit="1" customWidth="1"/>
    <col min="4624" max="4624" width="14.33203125" customWidth="1"/>
    <col min="4625" max="4625" width="13.109375" bestFit="1" customWidth="1"/>
    <col min="4626" max="4626" width="14.77734375" customWidth="1"/>
    <col min="4627" max="4627" width="14.109375" bestFit="1" customWidth="1"/>
    <col min="4628" max="4628" width="12.44140625" bestFit="1" customWidth="1"/>
    <col min="4629" max="4629" width="11.6640625" bestFit="1" customWidth="1"/>
    <col min="4630" max="4630" width="12.44140625" bestFit="1" customWidth="1"/>
    <col min="4631" max="4631" width="9.77734375" customWidth="1"/>
    <col min="4632" max="4632" width="16.33203125" customWidth="1"/>
    <col min="4634" max="4634" width="20.33203125" customWidth="1"/>
    <col min="4635" max="4635" width="17.109375" bestFit="1" customWidth="1"/>
    <col min="4636" max="4636" width="16.109375" customWidth="1"/>
    <col min="4637" max="4641" width="17.109375" bestFit="1" customWidth="1"/>
    <col min="4642" max="4643" width="17.109375" customWidth="1"/>
    <col min="4868" max="4868" width="26" bestFit="1" customWidth="1"/>
    <col min="4869" max="4869" width="15.109375" bestFit="1" customWidth="1"/>
    <col min="4870" max="4870" width="19.109375" customWidth="1"/>
    <col min="4871" max="4871" width="15.88671875" customWidth="1"/>
    <col min="4872" max="4872" width="15.44140625" customWidth="1"/>
    <col min="4873" max="4873" width="19.109375" customWidth="1"/>
    <col min="4874" max="4874" width="17.44140625" bestFit="1" customWidth="1"/>
    <col min="4875" max="4875" width="18" customWidth="1"/>
    <col min="4876" max="4876" width="14.33203125" customWidth="1"/>
    <col min="4877" max="4877" width="15.109375" bestFit="1" customWidth="1"/>
    <col min="4878" max="4878" width="15.109375" customWidth="1"/>
    <col min="4879" max="4879" width="13.109375" bestFit="1" customWidth="1"/>
    <col min="4880" max="4880" width="14.33203125" customWidth="1"/>
    <col min="4881" max="4881" width="13.109375" bestFit="1" customWidth="1"/>
    <col min="4882" max="4882" width="14.77734375" customWidth="1"/>
    <col min="4883" max="4883" width="14.109375" bestFit="1" customWidth="1"/>
    <col min="4884" max="4884" width="12.44140625" bestFit="1" customWidth="1"/>
    <col min="4885" max="4885" width="11.6640625" bestFit="1" customWidth="1"/>
    <col min="4886" max="4886" width="12.44140625" bestFit="1" customWidth="1"/>
    <col min="4887" max="4887" width="9.77734375" customWidth="1"/>
    <col min="4888" max="4888" width="16.33203125" customWidth="1"/>
    <col min="4890" max="4890" width="20.33203125" customWidth="1"/>
    <col min="4891" max="4891" width="17.109375" bestFit="1" customWidth="1"/>
    <col min="4892" max="4892" width="16.109375" customWidth="1"/>
    <col min="4893" max="4897" width="17.109375" bestFit="1" customWidth="1"/>
    <col min="4898" max="4899" width="17.109375" customWidth="1"/>
    <col min="5124" max="5124" width="26" bestFit="1" customWidth="1"/>
    <col min="5125" max="5125" width="15.109375" bestFit="1" customWidth="1"/>
    <col min="5126" max="5126" width="19.109375" customWidth="1"/>
    <col min="5127" max="5127" width="15.88671875" customWidth="1"/>
    <col min="5128" max="5128" width="15.44140625" customWidth="1"/>
    <col min="5129" max="5129" width="19.109375" customWidth="1"/>
    <col min="5130" max="5130" width="17.44140625" bestFit="1" customWidth="1"/>
    <col min="5131" max="5131" width="18" customWidth="1"/>
    <col min="5132" max="5132" width="14.33203125" customWidth="1"/>
    <col min="5133" max="5133" width="15.109375" bestFit="1" customWidth="1"/>
    <col min="5134" max="5134" width="15.109375" customWidth="1"/>
    <col min="5135" max="5135" width="13.109375" bestFit="1" customWidth="1"/>
    <col min="5136" max="5136" width="14.33203125" customWidth="1"/>
    <col min="5137" max="5137" width="13.109375" bestFit="1" customWidth="1"/>
    <col min="5138" max="5138" width="14.77734375" customWidth="1"/>
    <col min="5139" max="5139" width="14.109375" bestFit="1" customWidth="1"/>
    <col min="5140" max="5140" width="12.44140625" bestFit="1" customWidth="1"/>
    <col min="5141" max="5141" width="11.6640625" bestFit="1" customWidth="1"/>
    <col min="5142" max="5142" width="12.44140625" bestFit="1" customWidth="1"/>
    <col min="5143" max="5143" width="9.77734375" customWidth="1"/>
    <col min="5144" max="5144" width="16.33203125" customWidth="1"/>
    <col min="5146" max="5146" width="20.33203125" customWidth="1"/>
    <col min="5147" max="5147" width="17.109375" bestFit="1" customWidth="1"/>
    <col min="5148" max="5148" width="16.109375" customWidth="1"/>
    <col min="5149" max="5153" width="17.109375" bestFit="1" customWidth="1"/>
    <col min="5154" max="5155" width="17.109375" customWidth="1"/>
    <col min="5380" max="5380" width="26" bestFit="1" customWidth="1"/>
    <col min="5381" max="5381" width="15.109375" bestFit="1" customWidth="1"/>
    <col min="5382" max="5382" width="19.109375" customWidth="1"/>
    <col min="5383" max="5383" width="15.88671875" customWidth="1"/>
    <col min="5384" max="5384" width="15.44140625" customWidth="1"/>
    <col min="5385" max="5385" width="19.109375" customWidth="1"/>
    <col min="5386" max="5386" width="17.44140625" bestFit="1" customWidth="1"/>
    <col min="5387" max="5387" width="18" customWidth="1"/>
    <col min="5388" max="5388" width="14.33203125" customWidth="1"/>
    <col min="5389" max="5389" width="15.109375" bestFit="1" customWidth="1"/>
    <col min="5390" max="5390" width="15.109375" customWidth="1"/>
    <col min="5391" max="5391" width="13.109375" bestFit="1" customWidth="1"/>
    <col min="5392" max="5392" width="14.33203125" customWidth="1"/>
    <col min="5393" max="5393" width="13.109375" bestFit="1" customWidth="1"/>
    <col min="5394" max="5394" width="14.77734375" customWidth="1"/>
    <col min="5395" max="5395" width="14.109375" bestFit="1" customWidth="1"/>
    <col min="5396" max="5396" width="12.44140625" bestFit="1" customWidth="1"/>
    <col min="5397" max="5397" width="11.6640625" bestFit="1" customWidth="1"/>
    <col min="5398" max="5398" width="12.44140625" bestFit="1" customWidth="1"/>
    <col min="5399" max="5399" width="9.77734375" customWidth="1"/>
    <col min="5400" max="5400" width="16.33203125" customWidth="1"/>
    <col min="5402" max="5402" width="20.33203125" customWidth="1"/>
    <col min="5403" max="5403" width="17.109375" bestFit="1" customWidth="1"/>
    <col min="5404" max="5404" width="16.109375" customWidth="1"/>
    <col min="5405" max="5409" width="17.109375" bestFit="1" customWidth="1"/>
    <col min="5410" max="5411" width="17.109375" customWidth="1"/>
    <col min="5636" max="5636" width="26" bestFit="1" customWidth="1"/>
    <col min="5637" max="5637" width="15.109375" bestFit="1" customWidth="1"/>
    <col min="5638" max="5638" width="19.109375" customWidth="1"/>
    <col min="5639" max="5639" width="15.88671875" customWidth="1"/>
    <col min="5640" max="5640" width="15.44140625" customWidth="1"/>
    <col min="5641" max="5641" width="19.109375" customWidth="1"/>
    <col min="5642" max="5642" width="17.44140625" bestFit="1" customWidth="1"/>
    <col min="5643" max="5643" width="18" customWidth="1"/>
    <col min="5644" max="5644" width="14.33203125" customWidth="1"/>
    <col min="5645" max="5645" width="15.109375" bestFit="1" customWidth="1"/>
    <col min="5646" max="5646" width="15.109375" customWidth="1"/>
    <col min="5647" max="5647" width="13.109375" bestFit="1" customWidth="1"/>
    <col min="5648" max="5648" width="14.33203125" customWidth="1"/>
    <col min="5649" max="5649" width="13.109375" bestFit="1" customWidth="1"/>
    <col min="5650" max="5650" width="14.77734375" customWidth="1"/>
    <col min="5651" max="5651" width="14.109375" bestFit="1" customWidth="1"/>
    <col min="5652" max="5652" width="12.44140625" bestFit="1" customWidth="1"/>
    <col min="5653" max="5653" width="11.6640625" bestFit="1" customWidth="1"/>
    <col min="5654" max="5654" width="12.44140625" bestFit="1" customWidth="1"/>
    <col min="5655" max="5655" width="9.77734375" customWidth="1"/>
    <col min="5656" max="5656" width="16.33203125" customWidth="1"/>
    <col min="5658" max="5658" width="20.33203125" customWidth="1"/>
    <col min="5659" max="5659" width="17.109375" bestFit="1" customWidth="1"/>
    <col min="5660" max="5660" width="16.109375" customWidth="1"/>
    <col min="5661" max="5665" width="17.109375" bestFit="1" customWidth="1"/>
    <col min="5666" max="5667" width="17.109375" customWidth="1"/>
    <col min="5892" max="5892" width="26" bestFit="1" customWidth="1"/>
    <col min="5893" max="5893" width="15.109375" bestFit="1" customWidth="1"/>
    <col min="5894" max="5894" width="19.109375" customWidth="1"/>
    <col min="5895" max="5895" width="15.88671875" customWidth="1"/>
    <col min="5896" max="5896" width="15.44140625" customWidth="1"/>
    <col min="5897" max="5897" width="19.109375" customWidth="1"/>
    <col min="5898" max="5898" width="17.44140625" bestFit="1" customWidth="1"/>
    <col min="5899" max="5899" width="18" customWidth="1"/>
    <col min="5900" max="5900" width="14.33203125" customWidth="1"/>
    <col min="5901" max="5901" width="15.109375" bestFit="1" customWidth="1"/>
    <col min="5902" max="5902" width="15.109375" customWidth="1"/>
    <col min="5903" max="5903" width="13.109375" bestFit="1" customWidth="1"/>
    <col min="5904" max="5904" width="14.33203125" customWidth="1"/>
    <col min="5905" max="5905" width="13.109375" bestFit="1" customWidth="1"/>
    <col min="5906" max="5906" width="14.77734375" customWidth="1"/>
    <col min="5907" max="5907" width="14.109375" bestFit="1" customWidth="1"/>
    <col min="5908" max="5908" width="12.44140625" bestFit="1" customWidth="1"/>
    <col min="5909" max="5909" width="11.6640625" bestFit="1" customWidth="1"/>
    <col min="5910" max="5910" width="12.44140625" bestFit="1" customWidth="1"/>
    <col min="5911" max="5911" width="9.77734375" customWidth="1"/>
    <col min="5912" max="5912" width="16.33203125" customWidth="1"/>
    <col min="5914" max="5914" width="20.33203125" customWidth="1"/>
    <col min="5915" max="5915" width="17.109375" bestFit="1" customWidth="1"/>
    <col min="5916" max="5916" width="16.109375" customWidth="1"/>
    <col min="5917" max="5921" width="17.109375" bestFit="1" customWidth="1"/>
    <col min="5922" max="5923" width="17.109375" customWidth="1"/>
    <col min="6148" max="6148" width="26" bestFit="1" customWidth="1"/>
    <col min="6149" max="6149" width="15.109375" bestFit="1" customWidth="1"/>
    <col min="6150" max="6150" width="19.109375" customWidth="1"/>
    <col min="6151" max="6151" width="15.88671875" customWidth="1"/>
    <col min="6152" max="6152" width="15.44140625" customWidth="1"/>
    <col min="6153" max="6153" width="19.109375" customWidth="1"/>
    <col min="6154" max="6154" width="17.44140625" bestFit="1" customWidth="1"/>
    <col min="6155" max="6155" width="18" customWidth="1"/>
    <col min="6156" max="6156" width="14.33203125" customWidth="1"/>
    <col min="6157" max="6157" width="15.109375" bestFit="1" customWidth="1"/>
    <col min="6158" max="6158" width="15.109375" customWidth="1"/>
    <col min="6159" max="6159" width="13.109375" bestFit="1" customWidth="1"/>
    <col min="6160" max="6160" width="14.33203125" customWidth="1"/>
    <col min="6161" max="6161" width="13.109375" bestFit="1" customWidth="1"/>
    <col min="6162" max="6162" width="14.77734375" customWidth="1"/>
    <col min="6163" max="6163" width="14.109375" bestFit="1" customWidth="1"/>
    <col min="6164" max="6164" width="12.44140625" bestFit="1" customWidth="1"/>
    <col min="6165" max="6165" width="11.6640625" bestFit="1" customWidth="1"/>
    <col min="6166" max="6166" width="12.44140625" bestFit="1" customWidth="1"/>
    <col min="6167" max="6167" width="9.77734375" customWidth="1"/>
    <col min="6168" max="6168" width="16.33203125" customWidth="1"/>
    <col min="6170" max="6170" width="20.33203125" customWidth="1"/>
    <col min="6171" max="6171" width="17.109375" bestFit="1" customWidth="1"/>
    <col min="6172" max="6172" width="16.109375" customWidth="1"/>
    <col min="6173" max="6177" width="17.109375" bestFit="1" customWidth="1"/>
    <col min="6178" max="6179" width="17.109375" customWidth="1"/>
    <col min="6404" max="6404" width="26" bestFit="1" customWidth="1"/>
    <col min="6405" max="6405" width="15.109375" bestFit="1" customWidth="1"/>
    <col min="6406" max="6406" width="19.109375" customWidth="1"/>
    <col min="6407" max="6407" width="15.88671875" customWidth="1"/>
    <col min="6408" max="6408" width="15.44140625" customWidth="1"/>
    <col min="6409" max="6409" width="19.109375" customWidth="1"/>
    <col min="6410" max="6410" width="17.44140625" bestFit="1" customWidth="1"/>
    <col min="6411" max="6411" width="18" customWidth="1"/>
    <col min="6412" max="6412" width="14.33203125" customWidth="1"/>
    <col min="6413" max="6413" width="15.109375" bestFit="1" customWidth="1"/>
    <col min="6414" max="6414" width="15.109375" customWidth="1"/>
    <col min="6415" max="6415" width="13.109375" bestFit="1" customWidth="1"/>
    <col min="6416" max="6416" width="14.33203125" customWidth="1"/>
    <col min="6417" max="6417" width="13.109375" bestFit="1" customWidth="1"/>
    <col min="6418" max="6418" width="14.77734375" customWidth="1"/>
    <col min="6419" max="6419" width="14.109375" bestFit="1" customWidth="1"/>
    <col min="6420" max="6420" width="12.44140625" bestFit="1" customWidth="1"/>
    <col min="6421" max="6421" width="11.6640625" bestFit="1" customWidth="1"/>
    <col min="6422" max="6422" width="12.44140625" bestFit="1" customWidth="1"/>
    <col min="6423" max="6423" width="9.77734375" customWidth="1"/>
    <col min="6424" max="6424" width="16.33203125" customWidth="1"/>
    <col min="6426" max="6426" width="20.33203125" customWidth="1"/>
    <col min="6427" max="6427" width="17.109375" bestFit="1" customWidth="1"/>
    <col min="6428" max="6428" width="16.109375" customWidth="1"/>
    <col min="6429" max="6433" width="17.109375" bestFit="1" customWidth="1"/>
    <col min="6434" max="6435" width="17.109375" customWidth="1"/>
    <col min="6660" max="6660" width="26" bestFit="1" customWidth="1"/>
    <col min="6661" max="6661" width="15.109375" bestFit="1" customWidth="1"/>
    <col min="6662" max="6662" width="19.109375" customWidth="1"/>
    <col min="6663" max="6663" width="15.88671875" customWidth="1"/>
    <col min="6664" max="6664" width="15.44140625" customWidth="1"/>
    <col min="6665" max="6665" width="19.109375" customWidth="1"/>
    <col min="6666" max="6666" width="17.44140625" bestFit="1" customWidth="1"/>
    <col min="6667" max="6667" width="18" customWidth="1"/>
    <col min="6668" max="6668" width="14.33203125" customWidth="1"/>
    <col min="6669" max="6669" width="15.109375" bestFit="1" customWidth="1"/>
    <col min="6670" max="6670" width="15.109375" customWidth="1"/>
    <col min="6671" max="6671" width="13.109375" bestFit="1" customWidth="1"/>
    <col min="6672" max="6672" width="14.33203125" customWidth="1"/>
    <col min="6673" max="6673" width="13.109375" bestFit="1" customWidth="1"/>
    <col min="6674" max="6674" width="14.77734375" customWidth="1"/>
    <col min="6675" max="6675" width="14.109375" bestFit="1" customWidth="1"/>
    <col min="6676" max="6676" width="12.44140625" bestFit="1" customWidth="1"/>
    <col min="6677" max="6677" width="11.6640625" bestFit="1" customWidth="1"/>
    <col min="6678" max="6678" width="12.44140625" bestFit="1" customWidth="1"/>
    <col min="6679" max="6679" width="9.77734375" customWidth="1"/>
    <col min="6680" max="6680" width="16.33203125" customWidth="1"/>
    <col min="6682" max="6682" width="20.33203125" customWidth="1"/>
    <col min="6683" max="6683" width="17.109375" bestFit="1" customWidth="1"/>
    <col min="6684" max="6684" width="16.109375" customWidth="1"/>
    <col min="6685" max="6689" width="17.109375" bestFit="1" customWidth="1"/>
    <col min="6690" max="6691" width="17.109375" customWidth="1"/>
    <col min="6916" max="6916" width="26" bestFit="1" customWidth="1"/>
    <col min="6917" max="6917" width="15.109375" bestFit="1" customWidth="1"/>
    <col min="6918" max="6918" width="19.109375" customWidth="1"/>
    <col min="6919" max="6919" width="15.88671875" customWidth="1"/>
    <col min="6920" max="6920" width="15.44140625" customWidth="1"/>
    <col min="6921" max="6921" width="19.109375" customWidth="1"/>
    <col min="6922" max="6922" width="17.44140625" bestFit="1" customWidth="1"/>
    <col min="6923" max="6923" width="18" customWidth="1"/>
    <col min="6924" max="6924" width="14.33203125" customWidth="1"/>
    <col min="6925" max="6925" width="15.109375" bestFit="1" customWidth="1"/>
    <col min="6926" max="6926" width="15.109375" customWidth="1"/>
    <col min="6927" max="6927" width="13.109375" bestFit="1" customWidth="1"/>
    <col min="6928" max="6928" width="14.33203125" customWidth="1"/>
    <col min="6929" max="6929" width="13.109375" bestFit="1" customWidth="1"/>
    <col min="6930" max="6930" width="14.77734375" customWidth="1"/>
    <col min="6931" max="6931" width="14.109375" bestFit="1" customWidth="1"/>
    <col min="6932" max="6932" width="12.44140625" bestFit="1" customWidth="1"/>
    <col min="6933" max="6933" width="11.6640625" bestFit="1" customWidth="1"/>
    <col min="6934" max="6934" width="12.44140625" bestFit="1" customWidth="1"/>
    <col min="6935" max="6935" width="9.77734375" customWidth="1"/>
    <col min="6936" max="6936" width="16.33203125" customWidth="1"/>
    <col min="6938" max="6938" width="20.33203125" customWidth="1"/>
    <col min="6939" max="6939" width="17.109375" bestFit="1" customWidth="1"/>
    <col min="6940" max="6940" width="16.109375" customWidth="1"/>
    <col min="6941" max="6945" width="17.109375" bestFit="1" customWidth="1"/>
    <col min="6946" max="6947" width="17.109375" customWidth="1"/>
    <col min="7172" max="7172" width="26" bestFit="1" customWidth="1"/>
    <col min="7173" max="7173" width="15.109375" bestFit="1" customWidth="1"/>
    <col min="7174" max="7174" width="19.109375" customWidth="1"/>
    <col min="7175" max="7175" width="15.88671875" customWidth="1"/>
    <col min="7176" max="7176" width="15.44140625" customWidth="1"/>
    <col min="7177" max="7177" width="19.109375" customWidth="1"/>
    <col min="7178" max="7178" width="17.44140625" bestFit="1" customWidth="1"/>
    <col min="7179" max="7179" width="18" customWidth="1"/>
    <col min="7180" max="7180" width="14.33203125" customWidth="1"/>
    <col min="7181" max="7181" width="15.109375" bestFit="1" customWidth="1"/>
    <col min="7182" max="7182" width="15.109375" customWidth="1"/>
    <col min="7183" max="7183" width="13.109375" bestFit="1" customWidth="1"/>
    <col min="7184" max="7184" width="14.33203125" customWidth="1"/>
    <col min="7185" max="7185" width="13.109375" bestFit="1" customWidth="1"/>
    <col min="7186" max="7186" width="14.77734375" customWidth="1"/>
    <col min="7187" max="7187" width="14.109375" bestFit="1" customWidth="1"/>
    <col min="7188" max="7188" width="12.44140625" bestFit="1" customWidth="1"/>
    <col min="7189" max="7189" width="11.6640625" bestFit="1" customWidth="1"/>
    <col min="7190" max="7190" width="12.44140625" bestFit="1" customWidth="1"/>
    <col min="7191" max="7191" width="9.77734375" customWidth="1"/>
    <col min="7192" max="7192" width="16.33203125" customWidth="1"/>
    <col min="7194" max="7194" width="20.33203125" customWidth="1"/>
    <col min="7195" max="7195" width="17.109375" bestFit="1" customWidth="1"/>
    <col min="7196" max="7196" width="16.109375" customWidth="1"/>
    <col min="7197" max="7201" width="17.109375" bestFit="1" customWidth="1"/>
    <col min="7202" max="7203" width="17.109375" customWidth="1"/>
    <col min="7428" max="7428" width="26" bestFit="1" customWidth="1"/>
    <col min="7429" max="7429" width="15.109375" bestFit="1" customWidth="1"/>
    <col min="7430" max="7430" width="19.109375" customWidth="1"/>
    <col min="7431" max="7431" width="15.88671875" customWidth="1"/>
    <col min="7432" max="7432" width="15.44140625" customWidth="1"/>
    <col min="7433" max="7433" width="19.109375" customWidth="1"/>
    <col min="7434" max="7434" width="17.44140625" bestFit="1" customWidth="1"/>
    <col min="7435" max="7435" width="18" customWidth="1"/>
    <col min="7436" max="7436" width="14.33203125" customWidth="1"/>
    <col min="7437" max="7437" width="15.109375" bestFit="1" customWidth="1"/>
    <col min="7438" max="7438" width="15.109375" customWidth="1"/>
    <col min="7439" max="7439" width="13.109375" bestFit="1" customWidth="1"/>
    <col min="7440" max="7440" width="14.33203125" customWidth="1"/>
    <col min="7441" max="7441" width="13.109375" bestFit="1" customWidth="1"/>
    <col min="7442" max="7442" width="14.77734375" customWidth="1"/>
    <col min="7443" max="7443" width="14.109375" bestFit="1" customWidth="1"/>
    <col min="7444" max="7444" width="12.44140625" bestFit="1" customWidth="1"/>
    <col min="7445" max="7445" width="11.6640625" bestFit="1" customWidth="1"/>
    <col min="7446" max="7446" width="12.44140625" bestFit="1" customWidth="1"/>
    <col min="7447" max="7447" width="9.77734375" customWidth="1"/>
    <col min="7448" max="7448" width="16.33203125" customWidth="1"/>
    <col min="7450" max="7450" width="20.33203125" customWidth="1"/>
    <col min="7451" max="7451" width="17.109375" bestFit="1" customWidth="1"/>
    <col min="7452" max="7452" width="16.109375" customWidth="1"/>
    <col min="7453" max="7457" width="17.109375" bestFit="1" customWidth="1"/>
    <col min="7458" max="7459" width="17.109375" customWidth="1"/>
    <col min="7684" max="7684" width="26" bestFit="1" customWidth="1"/>
    <col min="7685" max="7685" width="15.109375" bestFit="1" customWidth="1"/>
    <col min="7686" max="7686" width="19.109375" customWidth="1"/>
    <col min="7687" max="7687" width="15.88671875" customWidth="1"/>
    <col min="7688" max="7688" width="15.44140625" customWidth="1"/>
    <col min="7689" max="7689" width="19.109375" customWidth="1"/>
    <col min="7690" max="7690" width="17.44140625" bestFit="1" customWidth="1"/>
    <col min="7691" max="7691" width="18" customWidth="1"/>
    <col min="7692" max="7692" width="14.33203125" customWidth="1"/>
    <col min="7693" max="7693" width="15.109375" bestFit="1" customWidth="1"/>
    <col min="7694" max="7694" width="15.109375" customWidth="1"/>
    <col min="7695" max="7695" width="13.109375" bestFit="1" customWidth="1"/>
    <col min="7696" max="7696" width="14.33203125" customWidth="1"/>
    <col min="7697" max="7697" width="13.109375" bestFit="1" customWidth="1"/>
    <col min="7698" max="7698" width="14.77734375" customWidth="1"/>
    <col min="7699" max="7699" width="14.109375" bestFit="1" customWidth="1"/>
    <col min="7700" max="7700" width="12.44140625" bestFit="1" customWidth="1"/>
    <col min="7701" max="7701" width="11.6640625" bestFit="1" customWidth="1"/>
    <col min="7702" max="7702" width="12.44140625" bestFit="1" customWidth="1"/>
    <col min="7703" max="7703" width="9.77734375" customWidth="1"/>
    <col min="7704" max="7704" width="16.33203125" customWidth="1"/>
    <col min="7706" max="7706" width="20.33203125" customWidth="1"/>
    <col min="7707" max="7707" width="17.109375" bestFit="1" customWidth="1"/>
    <col min="7708" max="7708" width="16.109375" customWidth="1"/>
    <col min="7709" max="7713" width="17.109375" bestFit="1" customWidth="1"/>
    <col min="7714" max="7715" width="17.109375" customWidth="1"/>
    <col min="7940" max="7940" width="26" bestFit="1" customWidth="1"/>
    <col min="7941" max="7941" width="15.109375" bestFit="1" customWidth="1"/>
    <col min="7942" max="7942" width="19.109375" customWidth="1"/>
    <col min="7943" max="7943" width="15.88671875" customWidth="1"/>
    <col min="7944" max="7944" width="15.44140625" customWidth="1"/>
    <col min="7945" max="7945" width="19.109375" customWidth="1"/>
    <col min="7946" max="7946" width="17.44140625" bestFit="1" customWidth="1"/>
    <col min="7947" max="7947" width="18" customWidth="1"/>
    <col min="7948" max="7948" width="14.33203125" customWidth="1"/>
    <col min="7949" max="7949" width="15.109375" bestFit="1" customWidth="1"/>
    <col min="7950" max="7950" width="15.109375" customWidth="1"/>
    <col min="7951" max="7951" width="13.109375" bestFit="1" customWidth="1"/>
    <col min="7952" max="7952" width="14.33203125" customWidth="1"/>
    <col min="7953" max="7953" width="13.109375" bestFit="1" customWidth="1"/>
    <col min="7954" max="7954" width="14.77734375" customWidth="1"/>
    <col min="7955" max="7955" width="14.109375" bestFit="1" customWidth="1"/>
    <col min="7956" max="7956" width="12.44140625" bestFit="1" customWidth="1"/>
    <col min="7957" max="7957" width="11.6640625" bestFit="1" customWidth="1"/>
    <col min="7958" max="7958" width="12.44140625" bestFit="1" customWidth="1"/>
    <col min="7959" max="7959" width="9.77734375" customWidth="1"/>
    <col min="7960" max="7960" width="16.33203125" customWidth="1"/>
    <col min="7962" max="7962" width="20.33203125" customWidth="1"/>
    <col min="7963" max="7963" width="17.109375" bestFit="1" customWidth="1"/>
    <col min="7964" max="7964" width="16.109375" customWidth="1"/>
    <col min="7965" max="7969" width="17.109375" bestFit="1" customWidth="1"/>
    <col min="7970" max="7971" width="17.109375" customWidth="1"/>
    <col min="8196" max="8196" width="26" bestFit="1" customWidth="1"/>
    <col min="8197" max="8197" width="15.109375" bestFit="1" customWidth="1"/>
    <col min="8198" max="8198" width="19.109375" customWidth="1"/>
    <col min="8199" max="8199" width="15.88671875" customWidth="1"/>
    <col min="8200" max="8200" width="15.44140625" customWidth="1"/>
    <col min="8201" max="8201" width="19.109375" customWidth="1"/>
    <col min="8202" max="8202" width="17.44140625" bestFit="1" customWidth="1"/>
    <col min="8203" max="8203" width="18" customWidth="1"/>
    <col min="8204" max="8204" width="14.33203125" customWidth="1"/>
    <col min="8205" max="8205" width="15.109375" bestFit="1" customWidth="1"/>
    <col min="8206" max="8206" width="15.109375" customWidth="1"/>
    <col min="8207" max="8207" width="13.109375" bestFit="1" customWidth="1"/>
    <col min="8208" max="8208" width="14.33203125" customWidth="1"/>
    <col min="8209" max="8209" width="13.109375" bestFit="1" customWidth="1"/>
    <col min="8210" max="8210" width="14.77734375" customWidth="1"/>
    <col min="8211" max="8211" width="14.109375" bestFit="1" customWidth="1"/>
    <col min="8212" max="8212" width="12.44140625" bestFit="1" customWidth="1"/>
    <col min="8213" max="8213" width="11.6640625" bestFit="1" customWidth="1"/>
    <col min="8214" max="8214" width="12.44140625" bestFit="1" customWidth="1"/>
    <col min="8215" max="8215" width="9.77734375" customWidth="1"/>
    <col min="8216" max="8216" width="16.33203125" customWidth="1"/>
    <col min="8218" max="8218" width="20.33203125" customWidth="1"/>
    <col min="8219" max="8219" width="17.109375" bestFit="1" customWidth="1"/>
    <col min="8220" max="8220" width="16.109375" customWidth="1"/>
    <col min="8221" max="8225" width="17.109375" bestFit="1" customWidth="1"/>
    <col min="8226" max="8227" width="17.109375" customWidth="1"/>
    <col min="8452" max="8452" width="26" bestFit="1" customWidth="1"/>
    <col min="8453" max="8453" width="15.109375" bestFit="1" customWidth="1"/>
    <col min="8454" max="8454" width="19.109375" customWidth="1"/>
    <col min="8455" max="8455" width="15.88671875" customWidth="1"/>
    <col min="8456" max="8456" width="15.44140625" customWidth="1"/>
    <col min="8457" max="8457" width="19.109375" customWidth="1"/>
    <col min="8458" max="8458" width="17.44140625" bestFit="1" customWidth="1"/>
    <col min="8459" max="8459" width="18" customWidth="1"/>
    <col min="8460" max="8460" width="14.33203125" customWidth="1"/>
    <col min="8461" max="8461" width="15.109375" bestFit="1" customWidth="1"/>
    <col min="8462" max="8462" width="15.109375" customWidth="1"/>
    <col min="8463" max="8463" width="13.109375" bestFit="1" customWidth="1"/>
    <col min="8464" max="8464" width="14.33203125" customWidth="1"/>
    <col min="8465" max="8465" width="13.109375" bestFit="1" customWidth="1"/>
    <col min="8466" max="8466" width="14.77734375" customWidth="1"/>
    <col min="8467" max="8467" width="14.109375" bestFit="1" customWidth="1"/>
    <col min="8468" max="8468" width="12.44140625" bestFit="1" customWidth="1"/>
    <col min="8469" max="8469" width="11.6640625" bestFit="1" customWidth="1"/>
    <col min="8470" max="8470" width="12.44140625" bestFit="1" customWidth="1"/>
    <col min="8471" max="8471" width="9.77734375" customWidth="1"/>
    <col min="8472" max="8472" width="16.33203125" customWidth="1"/>
    <col min="8474" max="8474" width="20.33203125" customWidth="1"/>
    <col min="8475" max="8475" width="17.109375" bestFit="1" customWidth="1"/>
    <col min="8476" max="8476" width="16.109375" customWidth="1"/>
    <col min="8477" max="8481" width="17.109375" bestFit="1" customWidth="1"/>
    <col min="8482" max="8483" width="17.109375" customWidth="1"/>
    <col min="8708" max="8708" width="26" bestFit="1" customWidth="1"/>
    <col min="8709" max="8709" width="15.109375" bestFit="1" customWidth="1"/>
    <col min="8710" max="8710" width="19.109375" customWidth="1"/>
    <col min="8711" max="8711" width="15.88671875" customWidth="1"/>
    <col min="8712" max="8712" width="15.44140625" customWidth="1"/>
    <col min="8713" max="8713" width="19.109375" customWidth="1"/>
    <col min="8714" max="8714" width="17.44140625" bestFit="1" customWidth="1"/>
    <col min="8715" max="8715" width="18" customWidth="1"/>
    <col min="8716" max="8716" width="14.33203125" customWidth="1"/>
    <col min="8717" max="8717" width="15.109375" bestFit="1" customWidth="1"/>
    <col min="8718" max="8718" width="15.109375" customWidth="1"/>
    <col min="8719" max="8719" width="13.109375" bestFit="1" customWidth="1"/>
    <col min="8720" max="8720" width="14.33203125" customWidth="1"/>
    <col min="8721" max="8721" width="13.109375" bestFit="1" customWidth="1"/>
    <col min="8722" max="8722" width="14.77734375" customWidth="1"/>
    <col min="8723" max="8723" width="14.109375" bestFit="1" customWidth="1"/>
    <col min="8724" max="8724" width="12.44140625" bestFit="1" customWidth="1"/>
    <col min="8725" max="8725" width="11.6640625" bestFit="1" customWidth="1"/>
    <col min="8726" max="8726" width="12.44140625" bestFit="1" customWidth="1"/>
    <col min="8727" max="8727" width="9.77734375" customWidth="1"/>
    <col min="8728" max="8728" width="16.33203125" customWidth="1"/>
    <col min="8730" max="8730" width="20.33203125" customWidth="1"/>
    <col min="8731" max="8731" width="17.109375" bestFit="1" customWidth="1"/>
    <col min="8732" max="8732" width="16.109375" customWidth="1"/>
    <col min="8733" max="8737" width="17.109375" bestFit="1" customWidth="1"/>
    <col min="8738" max="8739" width="17.109375" customWidth="1"/>
    <col min="8964" max="8964" width="26" bestFit="1" customWidth="1"/>
    <col min="8965" max="8965" width="15.109375" bestFit="1" customWidth="1"/>
    <col min="8966" max="8966" width="19.109375" customWidth="1"/>
    <col min="8967" max="8967" width="15.88671875" customWidth="1"/>
    <col min="8968" max="8968" width="15.44140625" customWidth="1"/>
    <col min="8969" max="8969" width="19.109375" customWidth="1"/>
    <col min="8970" max="8970" width="17.44140625" bestFit="1" customWidth="1"/>
    <col min="8971" max="8971" width="18" customWidth="1"/>
    <col min="8972" max="8972" width="14.33203125" customWidth="1"/>
    <col min="8973" max="8973" width="15.109375" bestFit="1" customWidth="1"/>
    <col min="8974" max="8974" width="15.109375" customWidth="1"/>
    <col min="8975" max="8975" width="13.109375" bestFit="1" customWidth="1"/>
    <col min="8976" max="8976" width="14.33203125" customWidth="1"/>
    <col min="8977" max="8977" width="13.109375" bestFit="1" customWidth="1"/>
    <col min="8978" max="8978" width="14.77734375" customWidth="1"/>
    <col min="8979" max="8979" width="14.109375" bestFit="1" customWidth="1"/>
    <col min="8980" max="8980" width="12.44140625" bestFit="1" customWidth="1"/>
    <col min="8981" max="8981" width="11.6640625" bestFit="1" customWidth="1"/>
    <col min="8982" max="8982" width="12.44140625" bestFit="1" customWidth="1"/>
    <col min="8983" max="8983" width="9.77734375" customWidth="1"/>
    <col min="8984" max="8984" width="16.33203125" customWidth="1"/>
    <col min="8986" max="8986" width="20.33203125" customWidth="1"/>
    <col min="8987" max="8987" width="17.109375" bestFit="1" customWidth="1"/>
    <col min="8988" max="8988" width="16.109375" customWidth="1"/>
    <col min="8989" max="8993" width="17.109375" bestFit="1" customWidth="1"/>
    <col min="8994" max="8995" width="17.109375" customWidth="1"/>
    <col min="9220" max="9220" width="26" bestFit="1" customWidth="1"/>
    <col min="9221" max="9221" width="15.109375" bestFit="1" customWidth="1"/>
    <col min="9222" max="9222" width="19.109375" customWidth="1"/>
    <col min="9223" max="9223" width="15.88671875" customWidth="1"/>
    <col min="9224" max="9224" width="15.44140625" customWidth="1"/>
    <col min="9225" max="9225" width="19.109375" customWidth="1"/>
    <col min="9226" max="9226" width="17.44140625" bestFit="1" customWidth="1"/>
    <col min="9227" max="9227" width="18" customWidth="1"/>
    <col min="9228" max="9228" width="14.33203125" customWidth="1"/>
    <col min="9229" max="9229" width="15.109375" bestFit="1" customWidth="1"/>
    <col min="9230" max="9230" width="15.109375" customWidth="1"/>
    <col min="9231" max="9231" width="13.109375" bestFit="1" customWidth="1"/>
    <col min="9232" max="9232" width="14.33203125" customWidth="1"/>
    <col min="9233" max="9233" width="13.109375" bestFit="1" customWidth="1"/>
    <col min="9234" max="9234" width="14.77734375" customWidth="1"/>
    <col min="9235" max="9235" width="14.109375" bestFit="1" customWidth="1"/>
    <col min="9236" max="9236" width="12.44140625" bestFit="1" customWidth="1"/>
    <col min="9237" max="9237" width="11.6640625" bestFit="1" customWidth="1"/>
    <col min="9238" max="9238" width="12.44140625" bestFit="1" customWidth="1"/>
    <col min="9239" max="9239" width="9.77734375" customWidth="1"/>
    <col min="9240" max="9240" width="16.33203125" customWidth="1"/>
    <col min="9242" max="9242" width="20.33203125" customWidth="1"/>
    <col min="9243" max="9243" width="17.109375" bestFit="1" customWidth="1"/>
    <col min="9244" max="9244" width="16.109375" customWidth="1"/>
    <col min="9245" max="9249" width="17.109375" bestFit="1" customWidth="1"/>
    <col min="9250" max="9251" width="17.109375" customWidth="1"/>
    <col min="9476" max="9476" width="26" bestFit="1" customWidth="1"/>
    <col min="9477" max="9477" width="15.109375" bestFit="1" customWidth="1"/>
    <col min="9478" max="9478" width="19.109375" customWidth="1"/>
    <col min="9479" max="9479" width="15.88671875" customWidth="1"/>
    <col min="9480" max="9480" width="15.44140625" customWidth="1"/>
    <col min="9481" max="9481" width="19.109375" customWidth="1"/>
    <col min="9482" max="9482" width="17.44140625" bestFit="1" customWidth="1"/>
    <col min="9483" max="9483" width="18" customWidth="1"/>
    <col min="9484" max="9484" width="14.33203125" customWidth="1"/>
    <col min="9485" max="9485" width="15.109375" bestFit="1" customWidth="1"/>
    <col min="9486" max="9486" width="15.109375" customWidth="1"/>
    <col min="9487" max="9487" width="13.109375" bestFit="1" customWidth="1"/>
    <col min="9488" max="9488" width="14.33203125" customWidth="1"/>
    <col min="9489" max="9489" width="13.109375" bestFit="1" customWidth="1"/>
    <col min="9490" max="9490" width="14.77734375" customWidth="1"/>
    <col min="9491" max="9491" width="14.109375" bestFit="1" customWidth="1"/>
    <col min="9492" max="9492" width="12.44140625" bestFit="1" customWidth="1"/>
    <col min="9493" max="9493" width="11.6640625" bestFit="1" customWidth="1"/>
    <col min="9494" max="9494" width="12.44140625" bestFit="1" customWidth="1"/>
    <col min="9495" max="9495" width="9.77734375" customWidth="1"/>
    <col min="9496" max="9496" width="16.33203125" customWidth="1"/>
    <col min="9498" max="9498" width="20.33203125" customWidth="1"/>
    <col min="9499" max="9499" width="17.109375" bestFit="1" customWidth="1"/>
    <col min="9500" max="9500" width="16.109375" customWidth="1"/>
    <col min="9501" max="9505" width="17.109375" bestFit="1" customWidth="1"/>
    <col min="9506" max="9507" width="17.109375" customWidth="1"/>
    <col min="9732" max="9732" width="26" bestFit="1" customWidth="1"/>
    <col min="9733" max="9733" width="15.109375" bestFit="1" customWidth="1"/>
    <col min="9734" max="9734" width="19.109375" customWidth="1"/>
    <col min="9735" max="9735" width="15.88671875" customWidth="1"/>
    <col min="9736" max="9736" width="15.44140625" customWidth="1"/>
    <col min="9737" max="9737" width="19.109375" customWidth="1"/>
    <col min="9738" max="9738" width="17.44140625" bestFit="1" customWidth="1"/>
    <col min="9739" max="9739" width="18" customWidth="1"/>
    <col min="9740" max="9740" width="14.33203125" customWidth="1"/>
    <col min="9741" max="9741" width="15.109375" bestFit="1" customWidth="1"/>
    <col min="9742" max="9742" width="15.109375" customWidth="1"/>
    <col min="9743" max="9743" width="13.109375" bestFit="1" customWidth="1"/>
    <col min="9744" max="9744" width="14.33203125" customWidth="1"/>
    <col min="9745" max="9745" width="13.109375" bestFit="1" customWidth="1"/>
    <col min="9746" max="9746" width="14.77734375" customWidth="1"/>
    <col min="9747" max="9747" width="14.109375" bestFit="1" customWidth="1"/>
    <col min="9748" max="9748" width="12.44140625" bestFit="1" customWidth="1"/>
    <col min="9749" max="9749" width="11.6640625" bestFit="1" customWidth="1"/>
    <col min="9750" max="9750" width="12.44140625" bestFit="1" customWidth="1"/>
    <col min="9751" max="9751" width="9.77734375" customWidth="1"/>
    <col min="9752" max="9752" width="16.33203125" customWidth="1"/>
    <col min="9754" max="9754" width="20.33203125" customWidth="1"/>
    <col min="9755" max="9755" width="17.109375" bestFit="1" customWidth="1"/>
    <col min="9756" max="9756" width="16.109375" customWidth="1"/>
    <col min="9757" max="9761" width="17.109375" bestFit="1" customWidth="1"/>
    <col min="9762" max="9763" width="17.109375" customWidth="1"/>
    <col min="9988" max="9988" width="26" bestFit="1" customWidth="1"/>
    <col min="9989" max="9989" width="15.109375" bestFit="1" customWidth="1"/>
    <col min="9990" max="9990" width="19.109375" customWidth="1"/>
    <col min="9991" max="9991" width="15.88671875" customWidth="1"/>
    <col min="9992" max="9992" width="15.44140625" customWidth="1"/>
    <col min="9993" max="9993" width="19.109375" customWidth="1"/>
    <col min="9994" max="9994" width="17.44140625" bestFit="1" customWidth="1"/>
    <col min="9995" max="9995" width="18" customWidth="1"/>
    <col min="9996" max="9996" width="14.33203125" customWidth="1"/>
    <col min="9997" max="9997" width="15.109375" bestFit="1" customWidth="1"/>
    <col min="9998" max="9998" width="15.109375" customWidth="1"/>
    <col min="9999" max="9999" width="13.109375" bestFit="1" customWidth="1"/>
    <col min="10000" max="10000" width="14.33203125" customWidth="1"/>
    <col min="10001" max="10001" width="13.109375" bestFit="1" customWidth="1"/>
    <col min="10002" max="10002" width="14.77734375" customWidth="1"/>
    <col min="10003" max="10003" width="14.109375" bestFit="1" customWidth="1"/>
    <col min="10004" max="10004" width="12.44140625" bestFit="1" customWidth="1"/>
    <col min="10005" max="10005" width="11.6640625" bestFit="1" customWidth="1"/>
    <col min="10006" max="10006" width="12.44140625" bestFit="1" customWidth="1"/>
    <col min="10007" max="10007" width="9.77734375" customWidth="1"/>
    <col min="10008" max="10008" width="16.33203125" customWidth="1"/>
    <col min="10010" max="10010" width="20.33203125" customWidth="1"/>
    <col min="10011" max="10011" width="17.109375" bestFit="1" customWidth="1"/>
    <col min="10012" max="10012" width="16.109375" customWidth="1"/>
    <col min="10013" max="10017" width="17.109375" bestFit="1" customWidth="1"/>
    <col min="10018" max="10019" width="17.109375" customWidth="1"/>
    <col min="10244" max="10244" width="26" bestFit="1" customWidth="1"/>
    <col min="10245" max="10245" width="15.109375" bestFit="1" customWidth="1"/>
    <col min="10246" max="10246" width="19.109375" customWidth="1"/>
    <col min="10247" max="10247" width="15.88671875" customWidth="1"/>
    <col min="10248" max="10248" width="15.44140625" customWidth="1"/>
    <col min="10249" max="10249" width="19.109375" customWidth="1"/>
    <col min="10250" max="10250" width="17.44140625" bestFit="1" customWidth="1"/>
    <col min="10251" max="10251" width="18" customWidth="1"/>
    <col min="10252" max="10252" width="14.33203125" customWidth="1"/>
    <col min="10253" max="10253" width="15.109375" bestFit="1" customWidth="1"/>
    <col min="10254" max="10254" width="15.109375" customWidth="1"/>
    <col min="10255" max="10255" width="13.109375" bestFit="1" customWidth="1"/>
    <col min="10256" max="10256" width="14.33203125" customWidth="1"/>
    <col min="10257" max="10257" width="13.109375" bestFit="1" customWidth="1"/>
    <col min="10258" max="10258" width="14.77734375" customWidth="1"/>
    <col min="10259" max="10259" width="14.109375" bestFit="1" customWidth="1"/>
    <col min="10260" max="10260" width="12.44140625" bestFit="1" customWidth="1"/>
    <col min="10261" max="10261" width="11.6640625" bestFit="1" customWidth="1"/>
    <col min="10262" max="10262" width="12.44140625" bestFit="1" customWidth="1"/>
    <col min="10263" max="10263" width="9.77734375" customWidth="1"/>
    <col min="10264" max="10264" width="16.33203125" customWidth="1"/>
    <col min="10266" max="10266" width="20.33203125" customWidth="1"/>
    <col min="10267" max="10267" width="17.109375" bestFit="1" customWidth="1"/>
    <col min="10268" max="10268" width="16.109375" customWidth="1"/>
    <col min="10269" max="10273" width="17.109375" bestFit="1" customWidth="1"/>
    <col min="10274" max="10275" width="17.109375" customWidth="1"/>
    <col min="10500" max="10500" width="26" bestFit="1" customWidth="1"/>
    <col min="10501" max="10501" width="15.109375" bestFit="1" customWidth="1"/>
    <col min="10502" max="10502" width="19.109375" customWidth="1"/>
    <col min="10503" max="10503" width="15.88671875" customWidth="1"/>
    <col min="10504" max="10504" width="15.44140625" customWidth="1"/>
    <col min="10505" max="10505" width="19.109375" customWidth="1"/>
    <col min="10506" max="10506" width="17.44140625" bestFit="1" customWidth="1"/>
    <col min="10507" max="10507" width="18" customWidth="1"/>
    <col min="10508" max="10508" width="14.33203125" customWidth="1"/>
    <col min="10509" max="10509" width="15.109375" bestFit="1" customWidth="1"/>
    <col min="10510" max="10510" width="15.109375" customWidth="1"/>
    <col min="10511" max="10511" width="13.109375" bestFit="1" customWidth="1"/>
    <col min="10512" max="10512" width="14.33203125" customWidth="1"/>
    <col min="10513" max="10513" width="13.109375" bestFit="1" customWidth="1"/>
    <col min="10514" max="10514" width="14.77734375" customWidth="1"/>
    <col min="10515" max="10515" width="14.109375" bestFit="1" customWidth="1"/>
    <col min="10516" max="10516" width="12.44140625" bestFit="1" customWidth="1"/>
    <col min="10517" max="10517" width="11.6640625" bestFit="1" customWidth="1"/>
    <col min="10518" max="10518" width="12.44140625" bestFit="1" customWidth="1"/>
    <col min="10519" max="10519" width="9.77734375" customWidth="1"/>
    <col min="10520" max="10520" width="16.33203125" customWidth="1"/>
    <col min="10522" max="10522" width="20.33203125" customWidth="1"/>
    <col min="10523" max="10523" width="17.109375" bestFit="1" customWidth="1"/>
    <col min="10524" max="10524" width="16.109375" customWidth="1"/>
    <col min="10525" max="10529" width="17.109375" bestFit="1" customWidth="1"/>
    <col min="10530" max="10531" width="17.109375" customWidth="1"/>
    <col min="10756" max="10756" width="26" bestFit="1" customWidth="1"/>
    <col min="10757" max="10757" width="15.109375" bestFit="1" customWidth="1"/>
    <col min="10758" max="10758" width="19.109375" customWidth="1"/>
    <col min="10759" max="10759" width="15.88671875" customWidth="1"/>
    <col min="10760" max="10760" width="15.44140625" customWidth="1"/>
    <col min="10761" max="10761" width="19.109375" customWidth="1"/>
    <col min="10762" max="10762" width="17.44140625" bestFit="1" customWidth="1"/>
    <col min="10763" max="10763" width="18" customWidth="1"/>
    <col min="10764" max="10764" width="14.33203125" customWidth="1"/>
    <col min="10765" max="10765" width="15.109375" bestFit="1" customWidth="1"/>
    <col min="10766" max="10766" width="15.109375" customWidth="1"/>
    <col min="10767" max="10767" width="13.109375" bestFit="1" customWidth="1"/>
    <col min="10768" max="10768" width="14.33203125" customWidth="1"/>
    <col min="10769" max="10769" width="13.109375" bestFit="1" customWidth="1"/>
    <col min="10770" max="10770" width="14.77734375" customWidth="1"/>
    <col min="10771" max="10771" width="14.109375" bestFit="1" customWidth="1"/>
    <col min="10772" max="10772" width="12.44140625" bestFit="1" customWidth="1"/>
    <col min="10773" max="10773" width="11.6640625" bestFit="1" customWidth="1"/>
    <col min="10774" max="10774" width="12.44140625" bestFit="1" customWidth="1"/>
    <col min="10775" max="10775" width="9.77734375" customWidth="1"/>
    <col min="10776" max="10776" width="16.33203125" customWidth="1"/>
    <col min="10778" max="10778" width="20.33203125" customWidth="1"/>
    <col min="10779" max="10779" width="17.109375" bestFit="1" customWidth="1"/>
    <col min="10780" max="10780" width="16.109375" customWidth="1"/>
    <col min="10781" max="10785" width="17.109375" bestFit="1" customWidth="1"/>
    <col min="10786" max="10787" width="17.109375" customWidth="1"/>
    <col min="11012" max="11012" width="26" bestFit="1" customWidth="1"/>
    <col min="11013" max="11013" width="15.109375" bestFit="1" customWidth="1"/>
    <col min="11014" max="11014" width="19.109375" customWidth="1"/>
    <col min="11015" max="11015" width="15.88671875" customWidth="1"/>
    <col min="11016" max="11016" width="15.44140625" customWidth="1"/>
    <col min="11017" max="11017" width="19.109375" customWidth="1"/>
    <col min="11018" max="11018" width="17.44140625" bestFit="1" customWidth="1"/>
    <col min="11019" max="11019" width="18" customWidth="1"/>
    <col min="11020" max="11020" width="14.33203125" customWidth="1"/>
    <col min="11021" max="11021" width="15.109375" bestFit="1" customWidth="1"/>
    <col min="11022" max="11022" width="15.109375" customWidth="1"/>
    <col min="11023" max="11023" width="13.109375" bestFit="1" customWidth="1"/>
    <col min="11024" max="11024" width="14.33203125" customWidth="1"/>
    <col min="11025" max="11025" width="13.109375" bestFit="1" customWidth="1"/>
    <col min="11026" max="11026" width="14.77734375" customWidth="1"/>
    <col min="11027" max="11027" width="14.109375" bestFit="1" customWidth="1"/>
    <col min="11028" max="11028" width="12.44140625" bestFit="1" customWidth="1"/>
    <col min="11029" max="11029" width="11.6640625" bestFit="1" customWidth="1"/>
    <col min="11030" max="11030" width="12.44140625" bestFit="1" customWidth="1"/>
    <col min="11031" max="11031" width="9.77734375" customWidth="1"/>
    <col min="11032" max="11032" width="16.33203125" customWidth="1"/>
    <col min="11034" max="11034" width="20.33203125" customWidth="1"/>
    <col min="11035" max="11035" width="17.109375" bestFit="1" customWidth="1"/>
    <col min="11036" max="11036" width="16.109375" customWidth="1"/>
    <col min="11037" max="11041" width="17.109375" bestFit="1" customWidth="1"/>
    <col min="11042" max="11043" width="17.109375" customWidth="1"/>
    <col min="11268" max="11268" width="26" bestFit="1" customWidth="1"/>
    <col min="11269" max="11269" width="15.109375" bestFit="1" customWidth="1"/>
    <col min="11270" max="11270" width="19.109375" customWidth="1"/>
    <col min="11271" max="11271" width="15.88671875" customWidth="1"/>
    <col min="11272" max="11272" width="15.44140625" customWidth="1"/>
    <col min="11273" max="11273" width="19.109375" customWidth="1"/>
    <col min="11274" max="11274" width="17.44140625" bestFit="1" customWidth="1"/>
    <col min="11275" max="11275" width="18" customWidth="1"/>
    <col min="11276" max="11276" width="14.33203125" customWidth="1"/>
    <col min="11277" max="11277" width="15.109375" bestFit="1" customWidth="1"/>
    <col min="11278" max="11278" width="15.109375" customWidth="1"/>
    <col min="11279" max="11279" width="13.109375" bestFit="1" customWidth="1"/>
    <col min="11280" max="11280" width="14.33203125" customWidth="1"/>
    <col min="11281" max="11281" width="13.109375" bestFit="1" customWidth="1"/>
    <col min="11282" max="11282" width="14.77734375" customWidth="1"/>
    <col min="11283" max="11283" width="14.109375" bestFit="1" customWidth="1"/>
    <col min="11284" max="11284" width="12.44140625" bestFit="1" customWidth="1"/>
    <col min="11285" max="11285" width="11.6640625" bestFit="1" customWidth="1"/>
    <col min="11286" max="11286" width="12.44140625" bestFit="1" customWidth="1"/>
    <col min="11287" max="11287" width="9.77734375" customWidth="1"/>
    <col min="11288" max="11288" width="16.33203125" customWidth="1"/>
    <col min="11290" max="11290" width="20.33203125" customWidth="1"/>
    <col min="11291" max="11291" width="17.109375" bestFit="1" customWidth="1"/>
    <col min="11292" max="11292" width="16.109375" customWidth="1"/>
    <col min="11293" max="11297" width="17.109375" bestFit="1" customWidth="1"/>
    <col min="11298" max="11299" width="17.109375" customWidth="1"/>
    <col min="11524" max="11524" width="26" bestFit="1" customWidth="1"/>
    <col min="11525" max="11525" width="15.109375" bestFit="1" customWidth="1"/>
    <col min="11526" max="11526" width="19.109375" customWidth="1"/>
    <col min="11527" max="11527" width="15.88671875" customWidth="1"/>
    <col min="11528" max="11528" width="15.44140625" customWidth="1"/>
    <col min="11529" max="11529" width="19.109375" customWidth="1"/>
    <col min="11530" max="11530" width="17.44140625" bestFit="1" customWidth="1"/>
    <col min="11531" max="11531" width="18" customWidth="1"/>
    <col min="11532" max="11532" width="14.33203125" customWidth="1"/>
    <col min="11533" max="11533" width="15.109375" bestFit="1" customWidth="1"/>
    <col min="11534" max="11534" width="15.109375" customWidth="1"/>
    <col min="11535" max="11535" width="13.109375" bestFit="1" customWidth="1"/>
    <col min="11536" max="11536" width="14.33203125" customWidth="1"/>
    <col min="11537" max="11537" width="13.109375" bestFit="1" customWidth="1"/>
    <col min="11538" max="11538" width="14.77734375" customWidth="1"/>
    <col min="11539" max="11539" width="14.109375" bestFit="1" customWidth="1"/>
    <col min="11540" max="11540" width="12.44140625" bestFit="1" customWidth="1"/>
    <col min="11541" max="11541" width="11.6640625" bestFit="1" customWidth="1"/>
    <col min="11542" max="11542" width="12.44140625" bestFit="1" customWidth="1"/>
    <col min="11543" max="11543" width="9.77734375" customWidth="1"/>
    <col min="11544" max="11544" width="16.33203125" customWidth="1"/>
    <col min="11546" max="11546" width="20.33203125" customWidth="1"/>
    <col min="11547" max="11547" width="17.109375" bestFit="1" customWidth="1"/>
    <col min="11548" max="11548" width="16.109375" customWidth="1"/>
    <col min="11549" max="11553" width="17.109375" bestFit="1" customWidth="1"/>
    <col min="11554" max="11555" width="17.109375" customWidth="1"/>
    <col min="11780" max="11780" width="26" bestFit="1" customWidth="1"/>
    <col min="11781" max="11781" width="15.109375" bestFit="1" customWidth="1"/>
    <col min="11782" max="11782" width="19.109375" customWidth="1"/>
    <col min="11783" max="11783" width="15.88671875" customWidth="1"/>
    <col min="11784" max="11784" width="15.44140625" customWidth="1"/>
    <col min="11785" max="11785" width="19.109375" customWidth="1"/>
    <col min="11786" max="11786" width="17.44140625" bestFit="1" customWidth="1"/>
    <col min="11787" max="11787" width="18" customWidth="1"/>
    <col min="11788" max="11788" width="14.33203125" customWidth="1"/>
    <col min="11789" max="11789" width="15.109375" bestFit="1" customWidth="1"/>
    <col min="11790" max="11790" width="15.109375" customWidth="1"/>
    <col min="11791" max="11791" width="13.109375" bestFit="1" customWidth="1"/>
    <col min="11792" max="11792" width="14.33203125" customWidth="1"/>
    <col min="11793" max="11793" width="13.109375" bestFit="1" customWidth="1"/>
    <col min="11794" max="11794" width="14.77734375" customWidth="1"/>
    <col min="11795" max="11795" width="14.109375" bestFit="1" customWidth="1"/>
    <col min="11796" max="11796" width="12.44140625" bestFit="1" customWidth="1"/>
    <col min="11797" max="11797" width="11.6640625" bestFit="1" customWidth="1"/>
    <col min="11798" max="11798" width="12.44140625" bestFit="1" customWidth="1"/>
    <col min="11799" max="11799" width="9.77734375" customWidth="1"/>
    <col min="11800" max="11800" width="16.33203125" customWidth="1"/>
    <col min="11802" max="11802" width="20.33203125" customWidth="1"/>
    <col min="11803" max="11803" width="17.109375" bestFit="1" customWidth="1"/>
    <col min="11804" max="11804" width="16.109375" customWidth="1"/>
    <col min="11805" max="11809" width="17.109375" bestFit="1" customWidth="1"/>
    <col min="11810" max="11811" width="17.109375" customWidth="1"/>
    <col min="12036" max="12036" width="26" bestFit="1" customWidth="1"/>
    <col min="12037" max="12037" width="15.109375" bestFit="1" customWidth="1"/>
    <col min="12038" max="12038" width="19.109375" customWidth="1"/>
    <col min="12039" max="12039" width="15.88671875" customWidth="1"/>
    <col min="12040" max="12040" width="15.44140625" customWidth="1"/>
    <col min="12041" max="12041" width="19.109375" customWidth="1"/>
    <col min="12042" max="12042" width="17.44140625" bestFit="1" customWidth="1"/>
    <col min="12043" max="12043" width="18" customWidth="1"/>
    <col min="12044" max="12044" width="14.33203125" customWidth="1"/>
    <col min="12045" max="12045" width="15.109375" bestFit="1" customWidth="1"/>
    <col min="12046" max="12046" width="15.109375" customWidth="1"/>
    <col min="12047" max="12047" width="13.109375" bestFit="1" customWidth="1"/>
    <col min="12048" max="12048" width="14.33203125" customWidth="1"/>
    <col min="12049" max="12049" width="13.109375" bestFit="1" customWidth="1"/>
    <col min="12050" max="12050" width="14.77734375" customWidth="1"/>
    <col min="12051" max="12051" width="14.109375" bestFit="1" customWidth="1"/>
    <col min="12052" max="12052" width="12.44140625" bestFit="1" customWidth="1"/>
    <col min="12053" max="12053" width="11.6640625" bestFit="1" customWidth="1"/>
    <col min="12054" max="12054" width="12.44140625" bestFit="1" customWidth="1"/>
    <col min="12055" max="12055" width="9.77734375" customWidth="1"/>
    <col min="12056" max="12056" width="16.33203125" customWidth="1"/>
    <col min="12058" max="12058" width="20.33203125" customWidth="1"/>
    <col min="12059" max="12059" width="17.109375" bestFit="1" customWidth="1"/>
    <col min="12060" max="12060" width="16.109375" customWidth="1"/>
    <col min="12061" max="12065" width="17.109375" bestFit="1" customWidth="1"/>
    <col min="12066" max="12067" width="17.109375" customWidth="1"/>
    <col min="12292" max="12292" width="26" bestFit="1" customWidth="1"/>
    <col min="12293" max="12293" width="15.109375" bestFit="1" customWidth="1"/>
    <col min="12294" max="12294" width="19.109375" customWidth="1"/>
    <col min="12295" max="12295" width="15.88671875" customWidth="1"/>
    <col min="12296" max="12296" width="15.44140625" customWidth="1"/>
    <col min="12297" max="12297" width="19.109375" customWidth="1"/>
    <col min="12298" max="12298" width="17.44140625" bestFit="1" customWidth="1"/>
    <col min="12299" max="12299" width="18" customWidth="1"/>
    <col min="12300" max="12300" width="14.33203125" customWidth="1"/>
    <col min="12301" max="12301" width="15.109375" bestFit="1" customWidth="1"/>
    <col min="12302" max="12302" width="15.109375" customWidth="1"/>
    <col min="12303" max="12303" width="13.109375" bestFit="1" customWidth="1"/>
    <col min="12304" max="12304" width="14.33203125" customWidth="1"/>
    <col min="12305" max="12305" width="13.109375" bestFit="1" customWidth="1"/>
    <col min="12306" max="12306" width="14.77734375" customWidth="1"/>
    <col min="12307" max="12307" width="14.109375" bestFit="1" customWidth="1"/>
    <col min="12308" max="12308" width="12.44140625" bestFit="1" customWidth="1"/>
    <col min="12309" max="12309" width="11.6640625" bestFit="1" customWidth="1"/>
    <col min="12310" max="12310" width="12.44140625" bestFit="1" customWidth="1"/>
    <col min="12311" max="12311" width="9.77734375" customWidth="1"/>
    <col min="12312" max="12312" width="16.33203125" customWidth="1"/>
    <col min="12314" max="12314" width="20.33203125" customWidth="1"/>
    <col min="12315" max="12315" width="17.109375" bestFit="1" customWidth="1"/>
    <col min="12316" max="12316" width="16.109375" customWidth="1"/>
    <col min="12317" max="12321" width="17.109375" bestFit="1" customWidth="1"/>
    <col min="12322" max="12323" width="17.109375" customWidth="1"/>
    <col min="12548" max="12548" width="26" bestFit="1" customWidth="1"/>
    <col min="12549" max="12549" width="15.109375" bestFit="1" customWidth="1"/>
    <col min="12550" max="12550" width="19.109375" customWidth="1"/>
    <col min="12551" max="12551" width="15.88671875" customWidth="1"/>
    <col min="12552" max="12552" width="15.44140625" customWidth="1"/>
    <col min="12553" max="12553" width="19.109375" customWidth="1"/>
    <col min="12554" max="12554" width="17.44140625" bestFit="1" customWidth="1"/>
    <col min="12555" max="12555" width="18" customWidth="1"/>
    <col min="12556" max="12556" width="14.33203125" customWidth="1"/>
    <col min="12557" max="12557" width="15.109375" bestFit="1" customWidth="1"/>
    <col min="12558" max="12558" width="15.109375" customWidth="1"/>
    <col min="12559" max="12559" width="13.109375" bestFit="1" customWidth="1"/>
    <col min="12560" max="12560" width="14.33203125" customWidth="1"/>
    <col min="12561" max="12561" width="13.109375" bestFit="1" customWidth="1"/>
    <col min="12562" max="12562" width="14.77734375" customWidth="1"/>
    <col min="12563" max="12563" width="14.109375" bestFit="1" customWidth="1"/>
    <col min="12564" max="12564" width="12.44140625" bestFit="1" customWidth="1"/>
    <col min="12565" max="12565" width="11.6640625" bestFit="1" customWidth="1"/>
    <col min="12566" max="12566" width="12.44140625" bestFit="1" customWidth="1"/>
    <col min="12567" max="12567" width="9.77734375" customWidth="1"/>
    <col min="12568" max="12568" width="16.33203125" customWidth="1"/>
    <col min="12570" max="12570" width="20.33203125" customWidth="1"/>
    <col min="12571" max="12571" width="17.109375" bestFit="1" customWidth="1"/>
    <col min="12572" max="12572" width="16.109375" customWidth="1"/>
    <col min="12573" max="12577" width="17.109375" bestFit="1" customWidth="1"/>
    <col min="12578" max="12579" width="17.109375" customWidth="1"/>
    <col min="12804" max="12804" width="26" bestFit="1" customWidth="1"/>
    <col min="12805" max="12805" width="15.109375" bestFit="1" customWidth="1"/>
    <col min="12806" max="12806" width="19.109375" customWidth="1"/>
    <col min="12807" max="12807" width="15.88671875" customWidth="1"/>
    <col min="12808" max="12808" width="15.44140625" customWidth="1"/>
    <col min="12809" max="12809" width="19.109375" customWidth="1"/>
    <col min="12810" max="12810" width="17.44140625" bestFit="1" customWidth="1"/>
    <col min="12811" max="12811" width="18" customWidth="1"/>
    <col min="12812" max="12812" width="14.33203125" customWidth="1"/>
    <col min="12813" max="12813" width="15.109375" bestFit="1" customWidth="1"/>
    <col min="12814" max="12814" width="15.109375" customWidth="1"/>
    <col min="12815" max="12815" width="13.109375" bestFit="1" customWidth="1"/>
    <col min="12816" max="12816" width="14.33203125" customWidth="1"/>
    <col min="12817" max="12817" width="13.109375" bestFit="1" customWidth="1"/>
    <col min="12818" max="12818" width="14.77734375" customWidth="1"/>
    <col min="12819" max="12819" width="14.109375" bestFit="1" customWidth="1"/>
    <col min="12820" max="12820" width="12.44140625" bestFit="1" customWidth="1"/>
    <col min="12821" max="12821" width="11.6640625" bestFit="1" customWidth="1"/>
    <col min="12822" max="12822" width="12.44140625" bestFit="1" customWidth="1"/>
    <col min="12823" max="12823" width="9.77734375" customWidth="1"/>
    <col min="12824" max="12824" width="16.33203125" customWidth="1"/>
    <col min="12826" max="12826" width="20.33203125" customWidth="1"/>
    <col min="12827" max="12827" width="17.109375" bestFit="1" customWidth="1"/>
    <col min="12828" max="12828" width="16.109375" customWidth="1"/>
    <col min="12829" max="12833" width="17.109375" bestFit="1" customWidth="1"/>
    <col min="12834" max="12835" width="17.109375" customWidth="1"/>
    <col min="13060" max="13060" width="26" bestFit="1" customWidth="1"/>
    <col min="13061" max="13061" width="15.109375" bestFit="1" customWidth="1"/>
    <col min="13062" max="13062" width="19.109375" customWidth="1"/>
    <col min="13063" max="13063" width="15.88671875" customWidth="1"/>
    <col min="13064" max="13064" width="15.44140625" customWidth="1"/>
    <col min="13065" max="13065" width="19.109375" customWidth="1"/>
    <col min="13066" max="13066" width="17.44140625" bestFit="1" customWidth="1"/>
    <col min="13067" max="13067" width="18" customWidth="1"/>
    <col min="13068" max="13068" width="14.33203125" customWidth="1"/>
    <col min="13069" max="13069" width="15.109375" bestFit="1" customWidth="1"/>
    <col min="13070" max="13070" width="15.109375" customWidth="1"/>
    <col min="13071" max="13071" width="13.109375" bestFit="1" customWidth="1"/>
    <col min="13072" max="13072" width="14.33203125" customWidth="1"/>
    <col min="13073" max="13073" width="13.109375" bestFit="1" customWidth="1"/>
    <col min="13074" max="13074" width="14.77734375" customWidth="1"/>
    <col min="13075" max="13075" width="14.109375" bestFit="1" customWidth="1"/>
    <col min="13076" max="13076" width="12.44140625" bestFit="1" customWidth="1"/>
    <col min="13077" max="13077" width="11.6640625" bestFit="1" customWidth="1"/>
    <col min="13078" max="13078" width="12.44140625" bestFit="1" customWidth="1"/>
    <col min="13079" max="13079" width="9.77734375" customWidth="1"/>
    <col min="13080" max="13080" width="16.33203125" customWidth="1"/>
    <col min="13082" max="13082" width="20.33203125" customWidth="1"/>
    <col min="13083" max="13083" width="17.109375" bestFit="1" customWidth="1"/>
    <col min="13084" max="13084" width="16.109375" customWidth="1"/>
    <col min="13085" max="13089" width="17.109375" bestFit="1" customWidth="1"/>
    <col min="13090" max="13091" width="17.109375" customWidth="1"/>
    <col min="13316" max="13316" width="26" bestFit="1" customWidth="1"/>
    <col min="13317" max="13317" width="15.109375" bestFit="1" customWidth="1"/>
    <col min="13318" max="13318" width="19.109375" customWidth="1"/>
    <col min="13319" max="13319" width="15.88671875" customWidth="1"/>
    <col min="13320" max="13320" width="15.44140625" customWidth="1"/>
    <col min="13321" max="13321" width="19.109375" customWidth="1"/>
    <col min="13322" max="13322" width="17.44140625" bestFit="1" customWidth="1"/>
    <col min="13323" max="13323" width="18" customWidth="1"/>
    <col min="13324" max="13324" width="14.33203125" customWidth="1"/>
    <col min="13325" max="13325" width="15.109375" bestFit="1" customWidth="1"/>
    <col min="13326" max="13326" width="15.109375" customWidth="1"/>
    <col min="13327" max="13327" width="13.109375" bestFit="1" customWidth="1"/>
    <col min="13328" max="13328" width="14.33203125" customWidth="1"/>
    <col min="13329" max="13329" width="13.109375" bestFit="1" customWidth="1"/>
    <col min="13330" max="13330" width="14.77734375" customWidth="1"/>
    <col min="13331" max="13331" width="14.109375" bestFit="1" customWidth="1"/>
    <col min="13332" max="13332" width="12.44140625" bestFit="1" customWidth="1"/>
    <col min="13333" max="13333" width="11.6640625" bestFit="1" customWidth="1"/>
    <col min="13334" max="13334" width="12.44140625" bestFit="1" customWidth="1"/>
    <col min="13335" max="13335" width="9.77734375" customWidth="1"/>
    <col min="13336" max="13336" width="16.33203125" customWidth="1"/>
    <col min="13338" max="13338" width="20.33203125" customWidth="1"/>
    <col min="13339" max="13339" width="17.109375" bestFit="1" customWidth="1"/>
    <col min="13340" max="13340" width="16.109375" customWidth="1"/>
    <col min="13341" max="13345" width="17.109375" bestFit="1" customWidth="1"/>
    <col min="13346" max="13347" width="17.109375" customWidth="1"/>
    <col min="13572" max="13572" width="26" bestFit="1" customWidth="1"/>
    <col min="13573" max="13573" width="15.109375" bestFit="1" customWidth="1"/>
    <col min="13574" max="13574" width="19.109375" customWidth="1"/>
    <col min="13575" max="13575" width="15.88671875" customWidth="1"/>
    <col min="13576" max="13576" width="15.44140625" customWidth="1"/>
    <col min="13577" max="13577" width="19.109375" customWidth="1"/>
    <col min="13578" max="13578" width="17.44140625" bestFit="1" customWidth="1"/>
    <col min="13579" max="13579" width="18" customWidth="1"/>
    <col min="13580" max="13580" width="14.33203125" customWidth="1"/>
    <col min="13581" max="13581" width="15.109375" bestFit="1" customWidth="1"/>
    <col min="13582" max="13582" width="15.109375" customWidth="1"/>
    <col min="13583" max="13583" width="13.109375" bestFit="1" customWidth="1"/>
    <col min="13584" max="13584" width="14.33203125" customWidth="1"/>
    <col min="13585" max="13585" width="13.109375" bestFit="1" customWidth="1"/>
    <col min="13586" max="13586" width="14.77734375" customWidth="1"/>
    <col min="13587" max="13587" width="14.109375" bestFit="1" customWidth="1"/>
    <col min="13588" max="13588" width="12.44140625" bestFit="1" customWidth="1"/>
    <col min="13589" max="13589" width="11.6640625" bestFit="1" customWidth="1"/>
    <col min="13590" max="13590" width="12.44140625" bestFit="1" customWidth="1"/>
    <col min="13591" max="13591" width="9.77734375" customWidth="1"/>
    <col min="13592" max="13592" width="16.33203125" customWidth="1"/>
    <col min="13594" max="13594" width="20.33203125" customWidth="1"/>
    <col min="13595" max="13595" width="17.109375" bestFit="1" customWidth="1"/>
    <col min="13596" max="13596" width="16.109375" customWidth="1"/>
    <col min="13597" max="13601" width="17.109375" bestFit="1" customWidth="1"/>
    <col min="13602" max="13603" width="17.109375" customWidth="1"/>
    <col min="13828" max="13828" width="26" bestFit="1" customWidth="1"/>
    <col min="13829" max="13829" width="15.109375" bestFit="1" customWidth="1"/>
    <col min="13830" max="13830" width="19.109375" customWidth="1"/>
    <col min="13831" max="13831" width="15.88671875" customWidth="1"/>
    <col min="13832" max="13832" width="15.44140625" customWidth="1"/>
    <col min="13833" max="13833" width="19.109375" customWidth="1"/>
    <col min="13834" max="13834" width="17.44140625" bestFit="1" customWidth="1"/>
    <col min="13835" max="13835" width="18" customWidth="1"/>
    <col min="13836" max="13836" width="14.33203125" customWidth="1"/>
    <col min="13837" max="13837" width="15.109375" bestFit="1" customWidth="1"/>
    <col min="13838" max="13838" width="15.109375" customWidth="1"/>
    <col min="13839" max="13839" width="13.109375" bestFit="1" customWidth="1"/>
    <col min="13840" max="13840" width="14.33203125" customWidth="1"/>
    <col min="13841" max="13841" width="13.109375" bestFit="1" customWidth="1"/>
    <col min="13842" max="13842" width="14.77734375" customWidth="1"/>
    <col min="13843" max="13843" width="14.109375" bestFit="1" customWidth="1"/>
    <col min="13844" max="13844" width="12.44140625" bestFit="1" customWidth="1"/>
    <col min="13845" max="13845" width="11.6640625" bestFit="1" customWidth="1"/>
    <col min="13846" max="13846" width="12.44140625" bestFit="1" customWidth="1"/>
    <col min="13847" max="13847" width="9.77734375" customWidth="1"/>
    <col min="13848" max="13848" width="16.33203125" customWidth="1"/>
    <col min="13850" max="13850" width="20.33203125" customWidth="1"/>
    <col min="13851" max="13851" width="17.109375" bestFit="1" customWidth="1"/>
    <col min="13852" max="13852" width="16.109375" customWidth="1"/>
    <col min="13853" max="13857" width="17.109375" bestFit="1" customWidth="1"/>
    <col min="13858" max="13859" width="17.109375" customWidth="1"/>
    <col min="14084" max="14084" width="26" bestFit="1" customWidth="1"/>
    <col min="14085" max="14085" width="15.109375" bestFit="1" customWidth="1"/>
    <col min="14086" max="14086" width="19.109375" customWidth="1"/>
    <col min="14087" max="14087" width="15.88671875" customWidth="1"/>
    <col min="14088" max="14088" width="15.44140625" customWidth="1"/>
    <col min="14089" max="14089" width="19.109375" customWidth="1"/>
    <col min="14090" max="14090" width="17.44140625" bestFit="1" customWidth="1"/>
    <col min="14091" max="14091" width="18" customWidth="1"/>
    <col min="14092" max="14092" width="14.33203125" customWidth="1"/>
    <col min="14093" max="14093" width="15.109375" bestFit="1" customWidth="1"/>
    <col min="14094" max="14094" width="15.109375" customWidth="1"/>
    <col min="14095" max="14095" width="13.109375" bestFit="1" customWidth="1"/>
    <col min="14096" max="14096" width="14.33203125" customWidth="1"/>
    <col min="14097" max="14097" width="13.109375" bestFit="1" customWidth="1"/>
    <col min="14098" max="14098" width="14.77734375" customWidth="1"/>
    <col min="14099" max="14099" width="14.109375" bestFit="1" customWidth="1"/>
    <col min="14100" max="14100" width="12.44140625" bestFit="1" customWidth="1"/>
    <col min="14101" max="14101" width="11.6640625" bestFit="1" customWidth="1"/>
    <col min="14102" max="14102" width="12.44140625" bestFit="1" customWidth="1"/>
    <col min="14103" max="14103" width="9.77734375" customWidth="1"/>
    <col min="14104" max="14104" width="16.33203125" customWidth="1"/>
    <col min="14106" max="14106" width="20.33203125" customWidth="1"/>
    <col min="14107" max="14107" width="17.109375" bestFit="1" customWidth="1"/>
    <col min="14108" max="14108" width="16.109375" customWidth="1"/>
    <col min="14109" max="14113" width="17.109375" bestFit="1" customWidth="1"/>
    <col min="14114" max="14115" width="17.109375" customWidth="1"/>
    <col min="14340" max="14340" width="26" bestFit="1" customWidth="1"/>
    <col min="14341" max="14341" width="15.109375" bestFit="1" customWidth="1"/>
    <col min="14342" max="14342" width="19.109375" customWidth="1"/>
    <col min="14343" max="14343" width="15.88671875" customWidth="1"/>
    <col min="14344" max="14344" width="15.44140625" customWidth="1"/>
    <col min="14345" max="14345" width="19.109375" customWidth="1"/>
    <col min="14346" max="14346" width="17.44140625" bestFit="1" customWidth="1"/>
    <col min="14347" max="14347" width="18" customWidth="1"/>
    <col min="14348" max="14348" width="14.33203125" customWidth="1"/>
    <col min="14349" max="14349" width="15.109375" bestFit="1" customWidth="1"/>
    <col min="14350" max="14350" width="15.109375" customWidth="1"/>
    <col min="14351" max="14351" width="13.109375" bestFit="1" customWidth="1"/>
    <col min="14352" max="14352" width="14.33203125" customWidth="1"/>
    <col min="14353" max="14353" width="13.109375" bestFit="1" customWidth="1"/>
    <col min="14354" max="14354" width="14.77734375" customWidth="1"/>
    <col min="14355" max="14355" width="14.109375" bestFit="1" customWidth="1"/>
    <col min="14356" max="14356" width="12.44140625" bestFit="1" customWidth="1"/>
    <col min="14357" max="14357" width="11.6640625" bestFit="1" customWidth="1"/>
    <col min="14358" max="14358" width="12.44140625" bestFit="1" customWidth="1"/>
    <col min="14359" max="14359" width="9.77734375" customWidth="1"/>
    <col min="14360" max="14360" width="16.33203125" customWidth="1"/>
    <col min="14362" max="14362" width="20.33203125" customWidth="1"/>
    <col min="14363" max="14363" width="17.109375" bestFit="1" customWidth="1"/>
    <col min="14364" max="14364" width="16.109375" customWidth="1"/>
    <col min="14365" max="14369" width="17.109375" bestFit="1" customWidth="1"/>
    <col min="14370" max="14371" width="17.109375" customWidth="1"/>
    <col min="14596" max="14596" width="26" bestFit="1" customWidth="1"/>
    <col min="14597" max="14597" width="15.109375" bestFit="1" customWidth="1"/>
    <col min="14598" max="14598" width="19.109375" customWidth="1"/>
    <col min="14599" max="14599" width="15.88671875" customWidth="1"/>
    <col min="14600" max="14600" width="15.44140625" customWidth="1"/>
    <col min="14601" max="14601" width="19.109375" customWidth="1"/>
    <col min="14602" max="14602" width="17.44140625" bestFit="1" customWidth="1"/>
    <col min="14603" max="14603" width="18" customWidth="1"/>
    <col min="14604" max="14604" width="14.33203125" customWidth="1"/>
    <col min="14605" max="14605" width="15.109375" bestFit="1" customWidth="1"/>
    <col min="14606" max="14606" width="15.109375" customWidth="1"/>
    <col min="14607" max="14607" width="13.109375" bestFit="1" customWidth="1"/>
    <col min="14608" max="14608" width="14.33203125" customWidth="1"/>
    <col min="14609" max="14609" width="13.109375" bestFit="1" customWidth="1"/>
    <col min="14610" max="14610" width="14.77734375" customWidth="1"/>
    <col min="14611" max="14611" width="14.109375" bestFit="1" customWidth="1"/>
    <col min="14612" max="14612" width="12.44140625" bestFit="1" customWidth="1"/>
    <col min="14613" max="14613" width="11.6640625" bestFit="1" customWidth="1"/>
    <col min="14614" max="14614" width="12.44140625" bestFit="1" customWidth="1"/>
    <col min="14615" max="14615" width="9.77734375" customWidth="1"/>
    <col min="14616" max="14616" width="16.33203125" customWidth="1"/>
    <col min="14618" max="14618" width="20.33203125" customWidth="1"/>
    <col min="14619" max="14619" width="17.109375" bestFit="1" customWidth="1"/>
    <col min="14620" max="14620" width="16.109375" customWidth="1"/>
    <col min="14621" max="14625" width="17.109375" bestFit="1" customWidth="1"/>
    <col min="14626" max="14627" width="17.109375" customWidth="1"/>
    <col min="14852" max="14852" width="26" bestFit="1" customWidth="1"/>
    <col min="14853" max="14853" width="15.109375" bestFit="1" customWidth="1"/>
    <col min="14854" max="14854" width="19.109375" customWidth="1"/>
    <col min="14855" max="14855" width="15.88671875" customWidth="1"/>
    <col min="14856" max="14856" width="15.44140625" customWidth="1"/>
    <col min="14857" max="14857" width="19.109375" customWidth="1"/>
    <col min="14858" max="14858" width="17.44140625" bestFit="1" customWidth="1"/>
    <col min="14859" max="14859" width="18" customWidth="1"/>
    <col min="14860" max="14860" width="14.33203125" customWidth="1"/>
    <col min="14861" max="14861" width="15.109375" bestFit="1" customWidth="1"/>
    <col min="14862" max="14862" width="15.109375" customWidth="1"/>
    <col min="14863" max="14863" width="13.109375" bestFit="1" customWidth="1"/>
    <col min="14864" max="14864" width="14.33203125" customWidth="1"/>
    <col min="14865" max="14865" width="13.109375" bestFit="1" customWidth="1"/>
    <col min="14866" max="14866" width="14.77734375" customWidth="1"/>
    <col min="14867" max="14867" width="14.109375" bestFit="1" customWidth="1"/>
    <col min="14868" max="14868" width="12.44140625" bestFit="1" customWidth="1"/>
    <col min="14869" max="14869" width="11.6640625" bestFit="1" customWidth="1"/>
    <col min="14870" max="14870" width="12.44140625" bestFit="1" customWidth="1"/>
    <col min="14871" max="14871" width="9.77734375" customWidth="1"/>
    <col min="14872" max="14872" width="16.33203125" customWidth="1"/>
    <col min="14874" max="14874" width="20.33203125" customWidth="1"/>
    <col min="14875" max="14875" width="17.109375" bestFit="1" customWidth="1"/>
    <col min="14876" max="14876" width="16.109375" customWidth="1"/>
    <col min="14877" max="14881" width="17.109375" bestFit="1" customWidth="1"/>
    <col min="14882" max="14883" width="17.109375" customWidth="1"/>
    <col min="15108" max="15108" width="26" bestFit="1" customWidth="1"/>
    <col min="15109" max="15109" width="15.109375" bestFit="1" customWidth="1"/>
    <col min="15110" max="15110" width="19.109375" customWidth="1"/>
    <col min="15111" max="15111" width="15.88671875" customWidth="1"/>
    <col min="15112" max="15112" width="15.44140625" customWidth="1"/>
    <col min="15113" max="15113" width="19.109375" customWidth="1"/>
    <col min="15114" max="15114" width="17.44140625" bestFit="1" customWidth="1"/>
    <col min="15115" max="15115" width="18" customWidth="1"/>
    <col min="15116" max="15116" width="14.33203125" customWidth="1"/>
    <col min="15117" max="15117" width="15.109375" bestFit="1" customWidth="1"/>
    <col min="15118" max="15118" width="15.109375" customWidth="1"/>
    <col min="15119" max="15119" width="13.109375" bestFit="1" customWidth="1"/>
    <col min="15120" max="15120" width="14.33203125" customWidth="1"/>
    <col min="15121" max="15121" width="13.109375" bestFit="1" customWidth="1"/>
    <col min="15122" max="15122" width="14.77734375" customWidth="1"/>
    <col min="15123" max="15123" width="14.109375" bestFit="1" customWidth="1"/>
    <col min="15124" max="15124" width="12.44140625" bestFit="1" customWidth="1"/>
    <col min="15125" max="15125" width="11.6640625" bestFit="1" customWidth="1"/>
    <col min="15126" max="15126" width="12.44140625" bestFit="1" customWidth="1"/>
    <col min="15127" max="15127" width="9.77734375" customWidth="1"/>
    <col min="15128" max="15128" width="16.33203125" customWidth="1"/>
    <col min="15130" max="15130" width="20.33203125" customWidth="1"/>
    <col min="15131" max="15131" width="17.109375" bestFit="1" customWidth="1"/>
    <col min="15132" max="15132" width="16.109375" customWidth="1"/>
    <col min="15133" max="15137" width="17.109375" bestFit="1" customWidth="1"/>
    <col min="15138" max="15139" width="17.109375" customWidth="1"/>
    <col min="15364" max="15364" width="26" bestFit="1" customWidth="1"/>
    <col min="15365" max="15365" width="15.109375" bestFit="1" customWidth="1"/>
    <col min="15366" max="15366" width="19.109375" customWidth="1"/>
    <col min="15367" max="15367" width="15.88671875" customWidth="1"/>
    <col min="15368" max="15368" width="15.44140625" customWidth="1"/>
    <col min="15369" max="15369" width="19.109375" customWidth="1"/>
    <col min="15370" max="15370" width="17.44140625" bestFit="1" customWidth="1"/>
    <col min="15371" max="15371" width="18" customWidth="1"/>
    <col min="15372" max="15372" width="14.33203125" customWidth="1"/>
    <col min="15373" max="15373" width="15.109375" bestFit="1" customWidth="1"/>
    <col min="15374" max="15374" width="15.109375" customWidth="1"/>
    <col min="15375" max="15375" width="13.109375" bestFit="1" customWidth="1"/>
    <col min="15376" max="15376" width="14.33203125" customWidth="1"/>
    <col min="15377" max="15377" width="13.109375" bestFit="1" customWidth="1"/>
    <col min="15378" max="15378" width="14.77734375" customWidth="1"/>
    <col min="15379" max="15379" width="14.109375" bestFit="1" customWidth="1"/>
    <col min="15380" max="15380" width="12.44140625" bestFit="1" customWidth="1"/>
    <col min="15381" max="15381" width="11.6640625" bestFit="1" customWidth="1"/>
    <col min="15382" max="15382" width="12.44140625" bestFit="1" customWidth="1"/>
    <col min="15383" max="15383" width="9.77734375" customWidth="1"/>
    <col min="15384" max="15384" width="16.33203125" customWidth="1"/>
    <col min="15386" max="15386" width="20.33203125" customWidth="1"/>
    <col min="15387" max="15387" width="17.109375" bestFit="1" customWidth="1"/>
    <col min="15388" max="15388" width="16.109375" customWidth="1"/>
    <col min="15389" max="15393" width="17.109375" bestFit="1" customWidth="1"/>
    <col min="15394" max="15395" width="17.109375" customWidth="1"/>
    <col min="15620" max="15620" width="26" bestFit="1" customWidth="1"/>
    <col min="15621" max="15621" width="15.109375" bestFit="1" customWidth="1"/>
    <col min="15622" max="15622" width="19.109375" customWidth="1"/>
    <col min="15623" max="15623" width="15.88671875" customWidth="1"/>
    <col min="15624" max="15624" width="15.44140625" customWidth="1"/>
    <col min="15625" max="15625" width="19.109375" customWidth="1"/>
    <col min="15626" max="15626" width="17.44140625" bestFit="1" customWidth="1"/>
    <col min="15627" max="15627" width="18" customWidth="1"/>
    <col min="15628" max="15628" width="14.33203125" customWidth="1"/>
    <col min="15629" max="15629" width="15.109375" bestFit="1" customWidth="1"/>
    <col min="15630" max="15630" width="15.109375" customWidth="1"/>
    <col min="15631" max="15631" width="13.109375" bestFit="1" customWidth="1"/>
    <col min="15632" max="15632" width="14.33203125" customWidth="1"/>
    <col min="15633" max="15633" width="13.109375" bestFit="1" customWidth="1"/>
    <col min="15634" max="15634" width="14.77734375" customWidth="1"/>
    <col min="15635" max="15635" width="14.109375" bestFit="1" customWidth="1"/>
    <col min="15636" max="15636" width="12.44140625" bestFit="1" customWidth="1"/>
    <col min="15637" max="15637" width="11.6640625" bestFit="1" customWidth="1"/>
    <col min="15638" max="15638" width="12.44140625" bestFit="1" customWidth="1"/>
    <col min="15639" max="15639" width="9.77734375" customWidth="1"/>
    <col min="15640" max="15640" width="16.33203125" customWidth="1"/>
    <col min="15642" max="15642" width="20.33203125" customWidth="1"/>
    <col min="15643" max="15643" width="17.109375" bestFit="1" customWidth="1"/>
    <col min="15644" max="15644" width="16.109375" customWidth="1"/>
    <col min="15645" max="15649" width="17.109375" bestFit="1" customWidth="1"/>
    <col min="15650" max="15651" width="17.109375" customWidth="1"/>
    <col min="15876" max="15876" width="26" bestFit="1" customWidth="1"/>
    <col min="15877" max="15877" width="15.109375" bestFit="1" customWidth="1"/>
    <col min="15878" max="15878" width="19.109375" customWidth="1"/>
    <col min="15879" max="15879" width="15.88671875" customWidth="1"/>
    <col min="15880" max="15880" width="15.44140625" customWidth="1"/>
    <col min="15881" max="15881" width="19.109375" customWidth="1"/>
    <col min="15882" max="15882" width="17.44140625" bestFit="1" customWidth="1"/>
    <col min="15883" max="15883" width="18" customWidth="1"/>
    <col min="15884" max="15884" width="14.33203125" customWidth="1"/>
    <col min="15885" max="15885" width="15.109375" bestFit="1" customWidth="1"/>
    <col min="15886" max="15886" width="15.109375" customWidth="1"/>
    <col min="15887" max="15887" width="13.109375" bestFit="1" customWidth="1"/>
    <col min="15888" max="15888" width="14.33203125" customWidth="1"/>
    <col min="15889" max="15889" width="13.109375" bestFit="1" customWidth="1"/>
    <col min="15890" max="15890" width="14.77734375" customWidth="1"/>
    <col min="15891" max="15891" width="14.109375" bestFit="1" customWidth="1"/>
    <col min="15892" max="15892" width="12.44140625" bestFit="1" customWidth="1"/>
    <col min="15893" max="15893" width="11.6640625" bestFit="1" customWidth="1"/>
    <col min="15894" max="15894" width="12.44140625" bestFit="1" customWidth="1"/>
    <col min="15895" max="15895" width="9.77734375" customWidth="1"/>
    <col min="15896" max="15896" width="16.33203125" customWidth="1"/>
    <col min="15898" max="15898" width="20.33203125" customWidth="1"/>
    <col min="15899" max="15899" width="17.109375" bestFit="1" customWidth="1"/>
    <col min="15900" max="15900" width="16.109375" customWidth="1"/>
    <col min="15901" max="15905" width="17.109375" bestFit="1" customWidth="1"/>
    <col min="15906" max="15907" width="17.109375" customWidth="1"/>
    <col min="16132" max="16132" width="26" bestFit="1" customWidth="1"/>
    <col min="16133" max="16133" width="15.109375" bestFit="1" customWidth="1"/>
    <col min="16134" max="16134" width="19.109375" customWidth="1"/>
    <col min="16135" max="16135" width="15.88671875" customWidth="1"/>
    <col min="16136" max="16136" width="15.44140625" customWidth="1"/>
    <col min="16137" max="16137" width="19.109375" customWidth="1"/>
    <col min="16138" max="16138" width="17.44140625" bestFit="1" customWidth="1"/>
    <col min="16139" max="16139" width="18" customWidth="1"/>
    <col min="16140" max="16140" width="14.33203125" customWidth="1"/>
    <col min="16141" max="16141" width="15.109375" bestFit="1" customWidth="1"/>
    <col min="16142" max="16142" width="15.109375" customWidth="1"/>
    <col min="16143" max="16143" width="13.109375" bestFit="1" customWidth="1"/>
    <col min="16144" max="16144" width="14.33203125" customWidth="1"/>
    <col min="16145" max="16145" width="13.109375" bestFit="1" customWidth="1"/>
    <col min="16146" max="16146" width="14.77734375" customWidth="1"/>
    <col min="16147" max="16147" width="14.109375" bestFit="1" customWidth="1"/>
    <col min="16148" max="16148" width="12.44140625" bestFit="1" customWidth="1"/>
    <col min="16149" max="16149" width="11.6640625" bestFit="1" customWidth="1"/>
    <col min="16150" max="16150" width="12.44140625" bestFit="1" customWidth="1"/>
    <col min="16151" max="16151" width="9.77734375" customWidth="1"/>
    <col min="16152" max="16152" width="16.33203125" customWidth="1"/>
    <col min="16154" max="16154" width="20.33203125" customWidth="1"/>
    <col min="16155" max="16155" width="17.109375" bestFit="1" customWidth="1"/>
    <col min="16156" max="16156" width="16.109375" customWidth="1"/>
    <col min="16157" max="16161" width="17.109375" bestFit="1" customWidth="1"/>
    <col min="16162" max="16163" width="17.109375" customWidth="1"/>
  </cols>
  <sheetData>
    <row r="1" spans="1:34" ht="16.2">
      <c r="A1" s="2"/>
      <c r="B1" s="3"/>
      <c r="C1" s="3"/>
      <c r="D1" s="3"/>
      <c r="E1" s="3"/>
      <c r="F1" s="3"/>
      <c r="G1" s="3"/>
      <c r="H1" s="3"/>
      <c r="I1" s="3"/>
      <c r="J1" s="3"/>
      <c r="K1" s="3"/>
      <c r="L1" s="3"/>
      <c r="M1" s="3"/>
      <c r="N1" s="3"/>
      <c r="O1" s="3"/>
      <c r="P1" s="3"/>
      <c r="Q1" s="3"/>
      <c r="R1" s="3"/>
      <c r="S1" s="3"/>
      <c r="T1" s="3"/>
      <c r="U1" s="3"/>
      <c r="V1" s="3"/>
      <c r="W1" s="3"/>
      <c r="X1" s="3"/>
      <c r="Y1" s="4"/>
      <c r="Z1" s="3"/>
      <c r="AA1" s="5"/>
      <c r="AB1" s="6"/>
      <c r="AC1" s="6"/>
      <c r="AD1" s="6"/>
      <c r="AE1" s="6"/>
      <c r="AF1" s="6"/>
      <c r="AG1" s="148"/>
      <c r="AH1" s="148"/>
    </row>
    <row r="2" spans="1:34" ht="13.5" customHeight="1">
      <c r="A2" s="199" t="s">
        <v>30</v>
      </c>
      <c r="B2" s="187" t="s">
        <v>31</v>
      </c>
      <c r="C2" s="186" t="s">
        <v>32</v>
      </c>
      <c r="D2" s="186" t="s">
        <v>33</v>
      </c>
      <c r="E2" s="186" t="s">
        <v>34</v>
      </c>
      <c r="F2" s="187" t="s">
        <v>35</v>
      </c>
      <c r="G2" s="187" t="s">
        <v>36</v>
      </c>
      <c r="H2" s="187" t="s">
        <v>37</v>
      </c>
      <c r="I2" s="187" t="s">
        <v>38</v>
      </c>
      <c r="J2" s="187" t="s">
        <v>39</v>
      </c>
      <c r="K2" s="187" t="s">
        <v>40</v>
      </c>
      <c r="L2" s="187" t="s">
        <v>120</v>
      </c>
      <c r="M2" s="187" t="s">
        <v>41</v>
      </c>
      <c r="N2" s="186" t="s">
        <v>42</v>
      </c>
      <c r="O2" s="189" t="s">
        <v>43</v>
      </c>
      <c r="P2" s="189" t="s">
        <v>44</v>
      </c>
      <c r="Q2" s="189" t="s">
        <v>45</v>
      </c>
      <c r="R2" s="189" t="s">
        <v>46</v>
      </c>
      <c r="S2" s="178" t="s">
        <v>47</v>
      </c>
      <c r="T2" s="178" t="s">
        <v>48</v>
      </c>
      <c r="U2" s="178" t="s">
        <v>135</v>
      </c>
      <c r="V2" s="178" t="s">
        <v>136</v>
      </c>
      <c r="W2" s="15"/>
      <c r="X2" s="137" t="s">
        <v>49</v>
      </c>
      <c r="Y2" s="186" t="s">
        <v>50</v>
      </c>
      <c r="Z2" s="186"/>
      <c r="AA2" s="16" t="s">
        <v>51</v>
      </c>
      <c r="AB2" s="16" t="s">
        <v>52</v>
      </c>
      <c r="AC2" s="16" t="s">
        <v>53</v>
      </c>
      <c r="AD2" s="16" t="s">
        <v>54</v>
      </c>
      <c r="AE2" s="16" t="s">
        <v>55</v>
      </c>
      <c r="AF2" s="16" t="s">
        <v>121</v>
      </c>
      <c r="AG2" s="16" t="s">
        <v>122</v>
      </c>
      <c r="AH2" s="16" t="s">
        <v>133</v>
      </c>
    </row>
    <row r="3" spans="1:34">
      <c r="A3" s="199"/>
      <c r="B3" s="187"/>
      <c r="C3" s="187"/>
      <c r="D3" s="187"/>
      <c r="E3" s="187"/>
      <c r="F3" s="187"/>
      <c r="G3" s="187"/>
      <c r="H3" s="187"/>
      <c r="I3" s="187"/>
      <c r="J3" s="187"/>
      <c r="K3" s="187"/>
      <c r="L3" s="187"/>
      <c r="M3" s="187"/>
      <c r="N3" s="187"/>
      <c r="O3" s="189"/>
      <c r="P3" s="189"/>
      <c r="Q3" s="189"/>
      <c r="R3" s="189"/>
      <c r="S3" s="179"/>
      <c r="T3" s="179"/>
      <c r="U3" s="179"/>
      <c r="V3" s="179"/>
      <c r="W3" s="17"/>
      <c r="X3" s="18">
        <v>0</v>
      </c>
      <c r="Y3" s="19"/>
      <c r="Z3" s="20">
        <v>0</v>
      </c>
      <c r="AA3" s="21">
        <f t="shared" ref="AA3:AH3" si="0">$Z3</f>
        <v>0</v>
      </c>
      <c r="AB3" s="21">
        <f t="shared" si="0"/>
        <v>0</v>
      </c>
      <c r="AC3" s="21">
        <f t="shared" si="0"/>
        <v>0</v>
      </c>
      <c r="AD3" s="21">
        <f t="shared" si="0"/>
        <v>0</v>
      </c>
      <c r="AE3" s="21">
        <f t="shared" si="0"/>
        <v>0</v>
      </c>
      <c r="AF3" s="21">
        <f t="shared" si="0"/>
        <v>0</v>
      </c>
      <c r="AG3" s="21">
        <f t="shared" si="0"/>
        <v>0</v>
      </c>
      <c r="AH3" s="21">
        <f t="shared" si="0"/>
        <v>0</v>
      </c>
    </row>
    <row r="4" spans="1:34">
      <c r="A4" s="199"/>
      <c r="B4" s="187"/>
      <c r="C4" s="187"/>
      <c r="D4" s="187"/>
      <c r="E4" s="187"/>
      <c r="F4" s="187"/>
      <c r="G4" s="187"/>
      <c r="H4" s="187"/>
      <c r="I4" s="187"/>
      <c r="J4" s="187"/>
      <c r="K4" s="187"/>
      <c r="L4" s="187"/>
      <c r="M4" s="187"/>
      <c r="N4" s="187"/>
      <c r="O4" s="189"/>
      <c r="P4" s="189"/>
      <c r="Q4" s="189"/>
      <c r="R4" s="189"/>
      <c r="S4" s="179"/>
      <c r="T4" s="179"/>
      <c r="U4" s="179"/>
      <c r="V4" s="179"/>
      <c r="W4" s="17"/>
      <c r="X4" s="22">
        <v>651000</v>
      </c>
      <c r="Y4" s="23"/>
      <c r="Z4" s="24">
        <v>650000</v>
      </c>
      <c r="AA4" s="25">
        <f>Sheet1!$C19-$Z4</f>
        <v>-650000</v>
      </c>
      <c r="AB4" s="25">
        <f>Sheet1!$C20-$Z4</f>
        <v>-650000</v>
      </c>
      <c r="AC4" s="25">
        <f>Sheet1!$C21-$Z4</f>
        <v>-650000</v>
      </c>
      <c r="AD4" s="25">
        <f>Sheet1!$C22-$Z4</f>
        <v>-650000</v>
      </c>
      <c r="AE4" s="25">
        <f>Sheet1!$C23-$Z4</f>
        <v>-650000</v>
      </c>
      <c r="AF4" s="25">
        <f>Sheet1!$C24-$Z4</f>
        <v>-650000</v>
      </c>
      <c r="AG4" s="25">
        <f>Sheet1!$C25-$Z4</f>
        <v>-650000</v>
      </c>
      <c r="AH4" s="25">
        <f>Sheet1!$C26-$Z4</f>
        <v>-650000</v>
      </c>
    </row>
    <row r="5" spans="1:34">
      <c r="A5" s="199"/>
      <c r="B5" s="187"/>
      <c r="C5" s="187"/>
      <c r="D5" s="187"/>
      <c r="E5" s="187"/>
      <c r="F5" s="187"/>
      <c r="G5" s="187"/>
      <c r="H5" s="187"/>
      <c r="I5" s="187"/>
      <c r="J5" s="187"/>
      <c r="K5" s="187"/>
      <c r="L5" s="187"/>
      <c r="M5" s="187"/>
      <c r="N5" s="187"/>
      <c r="O5" s="189"/>
      <c r="P5" s="189"/>
      <c r="Q5" s="189"/>
      <c r="R5" s="189"/>
      <c r="S5" s="180"/>
      <c r="T5" s="180"/>
      <c r="U5" s="180"/>
      <c r="V5" s="180"/>
      <c r="W5" s="17"/>
      <c r="X5" s="22">
        <v>1900000</v>
      </c>
      <c r="Y5" s="23">
        <v>0.7</v>
      </c>
      <c r="Z5" s="24">
        <v>80000</v>
      </c>
      <c r="AA5" s="25">
        <f>INT(TRUNC((Sheet1!C19/4),-3)*4*$Y5-$Z5)</f>
        <v>-80000</v>
      </c>
      <c r="AB5" s="25">
        <f>INT(TRUNC((Sheet1!C20/4),-3)*4*$Y5-$Z5)</f>
        <v>-80000</v>
      </c>
      <c r="AC5" s="25">
        <f>INT(TRUNC((Sheet1!C21/4),-3)*4*$Y5-$Z5)</f>
        <v>-80000</v>
      </c>
      <c r="AD5" s="25">
        <f>INT(TRUNC((Sheet1!C22/4),-3)*4*$Y5-$Z5)</f>
        <v>-80000</v>
      </c>
      <c r="AE5" s="25">
        <f>INT(TRUNC((Sheet1!C23/4),-3)*4*$Y5-$Z5)</f>
        <v>-80000</v>
      </c>
      <c r="AF5" s="25">
        <f>INT(TRUNC((Sheet1!C24/4),-3)*4*$Y5-$Z5)</f>
        <v>-80000</v>
      </c>
      <c r="AG5" s="25">
        <f>INT(TRUNC((Sheet1!C25/4),-3)*4*$Y5-$Z5)</f>
        <v>-80000</v>
      </c>
      <c r="AH5" s="25">
        <f>INT(TRUNC((Sheet1!C26/4),-3)*4*$Y5-$Z5)</f>
        <v>-80000</v>
      </c>
    </row>
    <row r="6" spans="1:34">
      <c r="A6" s="26">
        <v>1</v>
      </c>
      <c r="B6" s="27">
        <f>IF(L6-M6&gt;0,L6-M6,0)</f>
        <v>0</v>
      </c>
      <c r="C6" s="27">
        <f>IF(Sheet1!B19="65歳～74歳",VLOOKUP(Sheet1!D19,$X$21:$AH$25,A6+3),VLOOKUP(Sheet1!D19,$X$14:$AH$18,A6+3))</f>
        <v>0</v>
      </c>
      <c r="D6" s="27">
        <f>Sheet1!G19</f>
        <v>0</v>
      </c>
      <c r="E6" s="27">
        <f>IF(D6&gt;=$X32,D6,IF(D6&gt;=$X$31,D6-$Z$31,IF(D6&gt;=$X$30,D6-$Z$30,IF(D6&gt;$Z$29,D6-$Z$29,0))))</f>
        <v>0</v>
      </c>
      <c r="F6" s="28">
        <f>IF(Sheet1!C19&gt;0,1,0)</f>
        <v>0</v>
      </c>
      <c r="G6" s="28">
        <f>IF(Sheet1!D19&gt;0,1,0)</f>
        <v>0</v>
      </c>
      <c r="H6" s="28">
        <f>IF(SUM(F6:G6)&gt;0,1,0)</f>
        <v>0</v>
      </c>
      <c r="I6" s="28">
        <f>IF(Sheet1!B19&lt;&gt;"",1,0)</f>
        <v>0</v>
      </c>
      <c r="J6" s="29">
        <f>VLOOKUP(Sheet1!C19,$X$3:$AH$8,A6+3)</f>
        <v>0</v>
      </c>
      <c r="K6" s="29">
        <v>0</v>
      </c>
      <c r="L6" s="29">
        <f>IF(Sheet1!F19="有",INT((J6-K6)*30%),J6-K6)</f>
        <v>0</v>
      </c>
      <c r="M6" s="29">
        <f>IF(OR(L6-K6=0,C6=0,L6-K6+C6&lt;=100000),0,IF(AND(L6-K6&gt;=100000,C6&gt;=100000),100000,IF(AND(L6-K6&gt;=100000,C6&lt;100000),C6,IF(AND(L6-K6&lt;100000,C6&gt;=100000),L6-K6,IF(AND(L6-K6&lt;100000,C6&lt;100000,L6-K6+C6&gt;100000),L6-K6+C6-100000,0)))))</f>
        <v>0</v>
      </c>
      <c r="N6" s="29">
        <f>IF(Sheet1!B19="65歳～74歳",IF(C6&gt;=150000,D6-150000,D6-C6),D6)</f>
        <v>0</v>
      </c>
      <c r="O6" s="29">
        <f>IF(Sheet1!B19="",0,INT(E6*$O$29))</f>
        <v>0</v>
      </c>
      <c r="P6" s="29">
        <f>IF(Sheet1!B19="",0,IF(Sheet1!B19="0歳～6歳",$P$29/2,$P$29))</f>
        <v>0</v>
      </c>
      <c r="Q6" s="29">
        <f>IF(Sheet1!B19="",0,INT(E6*$Q$29))</f>
        <v>0</v>
      </c>
      <c r="R6" s="29">
        <f>IF(Sheet1!B19="",0,IF(Sheet1!B19="0歳～6歳",$R$29/2,$R$29))</f>
        <v>0</v>
      </c>
      <c r="S6" s="29">
        <f>IF(Sheet1!B19="",0,IF(Sheet1!B19="40歳～64歳",INT(E6*$S$29),0))</f>
        <v>0</v>
      </c>
      <c r="T6" s="29">
        <f>IF(Sheet1!B19="40歳～64歳",$T$29,0)</f>
        <v>0</v>
      </c>
      <c r="U6" s="29">
        <f>IF(Sheet1!B19="",0,INT(E6*$U$29))</f>
        <v>0</v>
      </c>
      <c r="V6" s="29">
        <f>IF(OR(Sheet1!B19="",Sheet1!B19="0歳～6歳",Sheet1!B19="7歳～18歳"),0,$V$29)</f>
        <v>0</v>
      </c>
      <c r="W6" s="30"/>
      <c r="X6" s="22">
        <v>3600000</v>
      </c>
      <c r="Y6" s="23">
        <v>0.8</v>
      </c>
      <c r="Z6" s="24">
        <v>440000</v>
      </c>
      <c r="AA6" s="25">
        <f>INT(TRUNC((Sheet1!$C19/4),-3)*4*$Y6-$Z6)</f>
        <v>-440000</v>
      </c>
      <c r="AB6" s="25">
        <f>INT(TRUNC((Sheet1!$C20/4),-3)*4*$Y6-$Z6)</f>
        <v>-440000</v>
      </c>
      <c r="AC6" s="25">
        <f>INT(TRUNC((Sheet1!$C21/4),-3)*4*$Y6-$Z6)</f>
        <v>-440000</v>
      </c>
      <c r="AD6" s="25">
        <f>INT(TRUNC((Sheet1!$C22/4),-3)*4*$Y6-$Z6)</f>
        <v>-440000</v>
      </c>
      <c r="AE6" s="25">
        <f>INT(TRUNC((Sheet1!$C23/4),-3)*4*$Y6-$Z6)</f>
        <v>-440000</v>
      </c>
      <c r="AF6" s="25">
        <f>INT(TRUNC((Sheet1!$C24/4),-3)*4*$Y6-$Z6)</f>
        <v>-440000</v>
      </c>
      <c r="AG6" s="25">
        <f>INT(TRUNC((Sheet1!$C25/4),-3)*4*$Y6-$Z6)</f>
        <v>-440000</v>
      </c>
      <c r="AH6" s="25">
        <f>INT(TRUNC((Sheet1!$C26/4),-3)*4*$Y6-$Z6)</f>
        <v>-440000</v>
      </c>
    </row>
    <row r="7" spans="1:34">
      <c r="A7" s="26">
        <v>2</v>
      </c>
      <c r="B7" s="27">
        <f t="shared" ref="B7:B13" si="1">IF(L7-M7&gt;0,L7-M7,0)</f>
        <v>0</v>
      </c>
      <c r="C7" s="27">
        <f>IF(Sheet1!B20="65歳～74歳",VLOOKUP(Sheet1!D20,$X$21:$AH$25,A7+3),VLOOKUP(Sheet1!D20,$X$14:$AH$18,A7+3))</f>
        <v>0</v>
      </c>
      <c r="D7" s="27">
        <f>Sheet1!G20</f>
        <v>0</v>
      </c>
      <c r="E7" s="27">
        <f>IF(D7&gt;=$X32,D7,IF(D7&gt;=$X$31,D7-$Z$31,IF(D7&gt;=$X$30,D7-$Z$30,IF(D7&gt;$Z$29,D7-$Z$29,0))))</f>
        <v>0</v>
      </c>
      <c r="F7" s="28">
        <f>IF(Sheet1!C20&gt;0,1,0)</f>
        <v>0</v>
      </c>
      <c r="G7" s="28">
        <f>IF(Sheet1!D20&gt;0,1,0)</f>
        <v>0</v>
      </c>
      <c r="H7" s="28">
        <f t="shared" ref="H7:H13" si="2">IF(SUM(F7:G7)&gt;0,1,0)</f>
        <v>0</v>
      </c>
      <c r="I7" s="28">
        <f>IF(Sheet1!B20&lt;&gt;"",1,0)</f>
        <v>0</v>
      </c>
      <c r="J7" s="29">
        <f>VLOOKUP(Sheet1!C20,$X$3:$AH$8,A7+3)</f>
        <v>0</v>
      </c>
      <c r="K7" s="29">
        <v>0</v>
      </c>
      <c r="L7" s="29">
        <f>IF(Sheet1!F20="有",INT((J7-K7)*30%),J7-K7)</f>
        <v>0</v>
      </c>
      <c r="M7" s="29">
        <f t="shared" ref="M7:M13" si="3">IF(OR(L7-K7=0,C7=0,L7-K7+C7&lt;=100000),0,IF(AND(L7-K7&gt;=100000,C7&gt;=100000),100000,IF(AND(L7-K7&gt;=100000,C7&lt;100000),C7,IF(AND(L7-K7&lt;100000,C7&gt;=100000),L7-K7,IF(AND(L7-K7&lt;100000,C7&lt;100000,L7-K7+C7&gt;100000),L7-K7+C7-100000,0)))))</f>
        <v>0</v>
      </c>
      <c r="N7" s="29">
        <f>IF(Sheet1!B20="65歳～74歳",IF(C7&gt;=150000,D7-150000,D7-C7),D7)</f>
        <v>0</v>
      </c>
      <c r="O7" s="29">
        <f>IF(Sheet1!B20="",0,INT(E7*$O$29))</f>
        <v>0</v>
      </c>
      <c r="P7" s="29">
        <f>IF(Sheet1!B20="",0,IF(Sheet1!B20="0歳～6歳",$P$29/2,$P$29))</f>
        <v>0</v>
      </c>
      <c r="Q7" s="29">
        <f>IF(Sheet1!B20="",0,INT(E7*$Q$29))</f>
        <v>0</v>
      </c>
      <c r="R7" s="29">
        <f>IF(Sheet1!B20="",0,IF(Sheet1!B20="0歳～6歳",$R$29/2,$R$29))</f>
        <v>0</v>
      </c>
      <c r="S7" s="29">
        <f>IF(Sheet1!B20="40歳～64歳",INT(E7*$S$29),0)</f>
        <v>0</v>
      </c>
      <c r="T7" s="29">
        <f>IF(Sheet1!B20="40歳～64歳",$T$29,0)</f>
        <v>0</v>
      </c>
      <c r="U7" s="29">
        <f>IF(Sheet1!B20="",0,INT(E7*$U$29))</f>
        <v>0</v>
      </c>
      <c r="V7" s="29">
        <f>IF(OR(Sheet1!B20="",Sheet1!B20="0歳～6歳",Sheet1!B20="7歳～18歳"),0,$V$29)</f>
        <v>0</v>
      </c>
      <c r="W7" s="30"/>
      <c r="X7" s="22">
        <v>6600000</v>
      </c>
      <c r="Y7" s="23">
        <v>0.9</v>
      </c>
      <c r="Z7" s="24">
        <v>1100000</v>
      </c>
      <c r="AA7" s="33">
        <f>INT(Sheet1!$C19*$Y7-$Z7)</f>
        <v>-1100000</v>
      </c>
      <c r="AB7" s="33">
        <f>INT(Sheet1!$C20*$Y7-$Z7)</f>
        <v>-1100000</v>
      </c>
      <c r="AC7" s="33">
        <f>INT(Sheet1!$C21*$Y7-$Z7)</f>
        <v>-1100000</v>
      </c>
      <c r="AD7" s="33">
        <f>INT(Sheet1!$C22*$Y7-$Z7)</f>
        <v>-1100000</v>
      </c>
      <c r="AE7" s="33">
        <f>INT(Sheet1!$C23*$Y7-$Z7)</f>
        <v>-1100000</v>
      </c>
      <c r="AF7" s="33">
        <f>INT(Sheet1!$C24*$Y7-$Z7)</f>
        <v>-1100000</v>
      </c>
      <c r="AG7" s="33">
        <f>INT(Sheet1!$C25*$Y7-$Z7)</f>
        <v>-1100000</v>
      </c>
      <c r="AH7" s="33">
        <f>INT(Sheet1!$C26*$Y7-$Z7)</f>
        <v>-1100000</v>
      </c>
    </row>
    <row r="8" spans="1:34">
      <c r="A8" s="26">
        <v>3</v>
      </c>
      <c r="B8" s="27">
        <f t="shared" si="1"/>
        <v>0</v>
      </c>
      <c r="C8" s="27">
        <f>IF(Sheet1!B21="65歳～74歳",VLOOKUP(Sheet1!D21,$X$21:$AH$25,A8+3),VLOOKUP(Sheet1!D21,$X$14:$AH$18,A8+3))</f>
        <v>0</v>
      </c>
      <c r="D8" s="27">
        <f>Sheet1!G21</f>
        <v>0</v>
      </c>
      <c r="E8" s="27">
        <f>IF(D8&gt;=$X32,D8,IF(D8&gt;=$X$31,D8-$Z$31,IF(D8&gt;=$X$30,D8-$Z$30,IF(D8&gt;$Z$29,D8-$Z$29,0))))</f>
        <v>0</v>
      </c>
      <c r="F8" s="28">
        <f>IF(Sheet1!C21&gt;0,1,0)</f>
        <v>0</v>
      </c>
      <c r="G8" s="28">
        <f>IF(Sheet1!D21&gt;0,1,0)</f>
        <v>0</v>
      </c>
      <c r="H8" s="28">
        <f t="shared" si="2"/>
        <v>0</v>
      </c>
      <c r="I8" s="28">
        <f>IF(Sheet1!B21&lt;&gt;"",1,0)</f>
        <v>0</v>
      </c>
      <c r="J8" s="29">
        <f>VLOOKUP(Sheet1!C21,$X$3:$AH$8,A8+3)</f>
        <v>0</v>
      </c>
      <c r="K8" s="29">
        <v>0</v>
      </c>
      <c r="L8" s="29">
        <f>IF(Sheet1!F21="有",INT((J8-K8)*30%),J8-K8)</f>
        <v>0</v>
      </c>
      <c r="M8" s="29">
        <f t="shared" si="3"/>
        <v>0</v>
      </c>
      <c r="N8" s="29">
        <f>IF(Sheet1!B21="65歳～74歳",IF(C8&gt;=150000,D8-150000,D8-C8),D8)</f>
        <v>0</v>
      </c>
      <c r="O8" s="29">
        <f>IF(Sheet1!B21="",0,INT(E8*$O$29))</f>
        <v>0</v>
      </c>
      <c r="P8" s="29">
        <f>IF(Sheet1!B21="",0,IF(Sheet1!B21="0歳～6歳",$P$29/2,$P$29))</f>
        <v>0</v>
      </c>
      <c r="Q8" s="29">
        <f>IF(Sheet1!B21="",0,INT(E8*$Q$29))</f>
        <v>0</v>
      </c>
      <c r="R8" s="29">
        <f>IF(Sheet1!B21="",0,IF(Sheet1!B21="0歳～6歳",$R$29/2,$R$29))</f>
        <v>0</v>
      </c>
      <c r="S8" s="29">
        <f>IF(Sheet1!B21="40歳～64歳",INT(E8*$S$29),0)</f>
        <v>0</v>
      </c>
      <c r="T8" s="29">
        <f>IF(Sheet1!B21="40歳～64歳",$T$29,0)</f>
        <v>0</v>
      </c>
      <c r="U8" s="29">
        <f>IF(Sheet1!B21="",0,INT(E8*$U$29))</f>
        <v>0</v>
      </c>
      <c r="V8" s="29">
        <f>IF(OR(Sheet1!B21="",Sheet1!B21="0歳～6歳",Sheet1!B21="7歳～18歳"),0,$V$29)</f>
        <v>0</v>
      </c>
      <c r="W8" s="30"/>
      <c r="X8" s="34">
        <v>8500000</v>
      </c>
      <c r="Y8" s="35"/>
      <c r="Z8" s="36">
        <v>1950000</v>
      </c>
      <c r="AA8" s="37">
        <f>Sheet1!$C19-$Z8</f>
        <v>-1950000</v>
      </c>
      <c r="AB8" s="37">
        <f>Sheet1!$C20-$Z8</f>
        <v>-1950000</v>
      </c>
      <c r="AC8" s="37">
        <f>Sheet1!$C21-$Z8</f>
        <v>-1950000</v>
      </c>
      <c r="AD8" s="37">
        <f>Sheet1!$C22-$Z8</f>
        <v>-1950000</v>
      </c>
      <c r="AE8" s="37">
        <f>Sheet1!$C23-$Z8</f>
        <v>-1950000</v>
      </c>
      <c r="AF8" s="37">
        <f>Sheet1!$C24-$Z8</f>
        <v>-1950000</v>
      </c>
      <c r="AG8" s="37">
        <f>Sheet1!$C25-$Z8</f>
        <v>-1950000</v>
      </c>
      <c r="AH8" s="37">
        <f>Sheet1!$C26-$Z8</f>
        <v>-1950000</v>
      </c>
    </row>
    <row r="9" spans="1:34" ht="16.2">
      <c r="A9" s="26">
        <v>4</v>
      </c>
      <c r="B9" s="27">
        <f t="shared" si="1"/>
        <v>0</v>
      </c>
      <c r="C9" s="27">
        <f>IF(Sheet1!B22="65歳～74歳",VLOOKUP(Sheet1!D22,$X$21:$AH$25,A9+3),VLOOKUP(Sheet1!D22,$X$14:$AH$18,A9+3))</f>
        <v>0</v>
      </c>
      <c r="D9" s="27">
        <f>Sheet1!G22</f>
        <v>0</v>
      </c>
      <c r="E9" s="27">
        <f>IF(D9&gt;=$X32,D9,IF(D9&gt;=$X$31,D9-$Z$31,IF(D9&gt;=$X$30,D9-$Z$30,IF(D9&gt;$Z$29,D9-$Z$29,0))))</f>
        <v>0</v>
      </c>
      <c r="F9" s="28">
        <f>IF(Sheet1!C22&gt;0,1,0)</f>
        <v>0</v>
      </c>
      <c r="G9" s="28">
        <f>IF(Sheet1!D22&gt;0,1,0)</f>
        <v>0</v>
      </c>
      <c r="H9" s="28">
        <f t="shared" si="2"/>
        <v>0</v>
      </c>
      <c r="I9" s="28">
        <f>IF(Sheet1!B22&lt;&gt;"",1,0)</f>
        <v>0</v>
      </c>
      <c r="J9" s="29">
        <f>VLOOKUP(Sheet1!C22,$X$3:$AH$8,A9+3)</f>
        <v>0</v>
      </c>
      <c r="K9" s="29">
        <v>0</v>
      </c>
      <c r="L9" s="29">
        <f>IF(Sheet1!F22="有",INT((J9-K9)*30%),J9-K9)</f>
        <v>0</v>
      </c>
      <c r="M9" s="29">
        <f t="shared" si="3"/>
        <v>0</v>
      </c>
      <c r="N9" s="29">
        <f>IF(Sheet1!B22="65歳～74歳",IF(C9&gt;=150000,D9-150000,D9-C9),D9)</f>
        <v>0</v>
      </c>
      <c r="O9" s="29">
        <f>IF(Sheet1!B22="",0,INT(E9*$O$29))</f>
        <v>0</v>
      </c>
      <c r="P9" s="29">
        <f>IF(Sheet1!B22="",0,IF(Sheet1!B22="0歳～6歳",$P$29/2,$P$29))</f>
        <v>0</v>
      </c>
      <c r="Q9" s="29">
        <f>IF(Sheet1!B22="",0,INT(E9*$Q$29))</f>
        <v>0</v>
      </c>
      <c r="R9" s="29">
        <f>IF(Sheet1!B22="",0,IF(Sheet1!B22="0歳～6歳",$R$29/2,$R$29))</f>
        <v>0</v>
      </c>
      <c r="S9" s="29">
        <f>IF(Sheet1!B22="40歳～64歳",INT(E9*$S$29),0)</f>
        <v>0</v>
      </c>
      <c r="T9" s="29">
        <f>IF(Sheet1!B22="40歳～64歳",$T$29,0)</f>
        <v>0</v>
      </c>
      <c r="U9" s="29">
        <f>IF(Sheet1!B22="",0,INT(E9*$U$29))</f>
        <v>0</v>
      </c>
      <c r="V9" s="29">
        <f>IF(OR(Sheet1!B22="",Sheet1!B22="0歳～6歳",Sheet1!B22="7歳～18歳"),0,$V$29)</f>
        <v>0</v>
      </c>
      <c r="W9" s="30"/>
      <c r="X9" s="30"/>
      <c r="Y9" s="8"/>
      <c r="Z9" s="8"/>
      <c r="AA9" s="9"/>
      <c r="AB9" s="8"/>
      <c r="AC9" s="10"/>
      <c r="AD9" s="7"/>
      <c r="AE9" s="7"/>
    </row>
    <row r="10" spans="1:34" ht="16.2">
      <c r="A10" s="26">
        <v>5</v>
      </c>
      <c r="B10" s="27">
        <f t="shared" si="1"/>
        <v>0</v>
      </c>
      <c r="C10" s="27">
        <f>IF(Sheet1!B23="65歳～74歳",VLOOKUP(Sheet1!D23,$X$21:$AH$25,A10+3),VLOOKUP(Sheet1!D23,$X$14:$AH$18,A10+3))</f>
        <v>0</v>
      </c>
      <c r="D10" s="27">
        <f>Sheet1!G23</f>
        <v>0</v>
      </c>
      <c r="E10" s="27">
        <f>IF(D10&gt;=$X32,D10,IF(D10&gt;=$X$31,D10-$Z$31,IF(D10&gt;=$X$30,D10-$Z$30,IF(D10&gt;$Z$29,D10-$Z$29,0))))</f>
        <v>0</v>
      </c>
      <c r="F10" s="28">
        <f>IF(Sheet1!C23&gt;0,1,0)</f>
        <v>0</v>
      </c>
      <c r="G10" s="28">
        <f>IF(Sheet1!D23&gt;0,1,0)</f>
        <v>0</v>
      </c>
      <c r="H10" s="28">
        <f t="shared" si="2"/>
        <v>0</v>
      </c>
      <c r="I10" s="28">
        <f>IF(Sheet1!B23&lt;&gt;"",1,0)</f>
        <v>0</v>
      </c>
      <c r="J10" s="29">
        <f>VLOOKUP(Sheet1!C23,$X$3:$AH$8,A10+3)</f>
        <v>0</v>
      </c>
      <c r="K10" s="29">
        <v>0</v>
      </c>
      <c r="L10" s="29">
        <f>IF(Sheet1!F23="有",INT((J10-K10)*30%),J10-K10)</f>
        <v>0</v>
      </c>
      <c r="M10" s="29">
        <f t="shared" si="3"/>
        <v>0</v>
      </c>
      <c r="N10" s="29">
        <f>IF(Sheet1!B23="65歳～74歳",IF(C10&gt;=150000,D10-150000,D10-C10),D10)</f>
        <v>0</v>
      </c>
      <c r="O10" s="29">
        <f>IF(Sheet1!B23="",0,INT(E10*$O$29))</f>
        <v>0</v>
      </c>
      <c r="P10" s="29">
        <f>IF(Sheet1!B23="",0,IF(Sheet1!B23="0歳～6歳",$P$29/2,$P$29))</f>
        <v>0</v>
      </c>
      <c r="Q10" s="29">
        <f>IF(Sheet1!B23="",0,INT(E10*$Q$29))</f>
        <v>0</v>
      </c>
      <c r="R10" s="29">
        <f>IF(Sheet1!B23="",0,IF(Sheet1!B23="0歳～6歳",$R$29/2,$R$29))</f>
        <v>0</v>
      </c>
      <c r="S10" s="29">
        <f>IF(Sheet1!B23="40歳～64歳",INT(E10*$S$29),0)</f>
        <v>0</v>
      </c>
      <c r="T10" s="29">
        <f>IF(Sheet1!B23="40歳～64歳",$T$29,0)</f>
        <v>0</v>
      </c>
      <c r="U10" s="29">
        <f>IF(Sheet1!B23="",0,INT(E10*$U$29))</f>
        <v>0</v>
      </c>
      <c r="V10" s="29">
        <f>IF(OR(Sheet1!B23="",Sheet1!B23="0歳～6歳",Sheet1!B23="7歳～18歳"),0,$V$29)</f>
        <v>0</v>
      </c>
      <c r="W10" s="30"/>
      <c r="X10" s="193" t="s">
        <v>66</v>
      </c>
      <c r="Y10" s="193"/>
      <c r="Z10" s="193"/>
      <c r="AA10" s="10"/>
      <c r="AB10" s="7"/>
      <c r="AC10" s="7"/>
      <c r="AD10" s="7"/>
      <c r="AE10" s="7"/>
    </row>
    <row r="11" spans="1:34">
      <c r="A11" s="26">
        <v>6</v>
      </c>
      <c r="B11" s="27">
        <f t="shared" si="1"/>
        <v>0</v>
      </c>
      <c r="C11" s="27">
        <f>IF(Sheet1!B24="65歳～74歳",VLOOKUP(Sheet1!D24,$X$21:$AH$25,A11+3),VLOOKUP(Sheet1!D24,$X$14:$AH$18,A11+3))</f>
        <v>0</v>
      </c>
      <c r="D11" s="27">
        <f>Sheet1!G24</f>
        <v>0</v>
      </c>
      <c r="E11" s="27">
        <f>IF(D11&gt;=$X32,D11,IF(D11&gt;=$X$31,D11-$Z$31,IF(D11&gt;=$X$30,D11-$Z$30,IF(D11&gt;$Z$29,D11-$Z$29,0))))</f>
        <v>0</v>
      </c>
      <c r="F11" s="28">
        <f>IF(Sheet1!C24&gt;0,1,0)</f>
        <v>0</v>
      </c>
      <c r="G11" s="28">
        <f>IF(Sheet1!D24&gt;0,1,0)</f>
        <v>0</v>
      </c>
      <c r="H11" s="28">
        <f t="shared" si="2"/>
        <v>0</v>
      </c>
      <c r="I11" s="28">
        <f>IF(Sheet1!B24&lt;&gt;"",1,0)</f>
        <v>0</v>
      </c>
      <c r="J11" s="29">
        <f>VLOOKUP(Sheet1!C24,$X$3:$AH$8,A11+3)</f>
        <v>0</v>
      </c>
      <c r="K11" s="29">
        <v>0</v>
      </c>
      <c r="L11" s="29">
        <f>IF(Sheet1!F24="有",INT((J11-K11)*30%),J11-K11)</f>
        <v>0</v>
      </c>
      <c r="M11" s="29">
        <f t="shared" si="3"/>
        <v>0</v>
      </c>
      <c r="N11" s="29">
        <f>IF(Sheet1!B24="65歳～74歳",IF(C11&gt;=150000,D11-150000,D11-C11),D11)</f>
        <v>0</v>
      </c>
      <c r="O11" s="29">
        <f>IF(Sheet1!B24="",0,INT(E11*$O$29))</f>
        <v>0</v>
      </c>
      <c r="P11" s="29">
        <f>IF(Sheet1!B24="",0,IF(Sheet1!B24="0歳～6歳",$P$29/2,$P$29))</f>
        <v>0</v>
      </c>
      <c r="Q11" s="29">
        <f>IF(Sheet1!B24="",0,INT(E11*$Q$29))</f>
        <v>0</v>
      </c>
      <c r="R11" s="29">
        <f>IF(Sheet1!B24="",0,IF(Sheet1!B24="0歳～6歳",$R$29/2,$R$29))</f>
        <v>0</v>
      </c>
      <c r="S11" s="29">
        <f>IF(Sheet1!B24="40歳～64歳",INT(E11*$S$29),0)</f>
        <v>0</v>
      </c>
      <c r="T11" s="29">
        <f>IF(Sheet1!B24="40歳～64歳",$T$29,0)</f>
        <v>0</v>
      </c>
      <c r="U11" s="29">
        <f>IF(Sheet1!B24="",0,INT(E11*$U$29))</f>
        <v>0</v>
      </c>
      <c r="V11" s="29">
        <f>IF(OR(Sheet1!B24="",Sheet1!B24="0歳～6歳",Sheet1!B24="7歳～18歳"),0,$V$29)</f>
        <v>0</v>
      </c>
      <c r="W11" s="30"/>
      <c r="X11" s="193"/>
      <c r="Y11" s="193"/>
      <c r="Z11" s="193"/>
      <c r="AA11" s="39"/>
      <c r="AB11" s="39"/>
      <c r="AC11" s="39"/>
      <c r="AD11" s="39"/>
      <c r="AE11" s="39"/>
    </row>
    <row r="12" spans="1:34">
      <c r="A12" s="26">
        <v>7</v>
      </c>
      <c r="B12" s="27">
        <f t="shared" si="1"/>
        <v>0</v>
      </c>
      <c r="C12" s="27">
        <f>IF(Sheet1!B25="65歳～74歳",VLOOKUP(Sheet1!D25,$X$21:$AH$25,A12+3),VLOOKUP(Sheet1!D25,$X$14:$AH$18,A12+3))</f>
        <v>0</v>
      </c>
      <c r="D12" s="27">
        <f>Sheet1!G25</f>
        <v>0</v>
      </c>
      <c r="E12" s="27">
        <f>IF(D12&gt;=$X32,D12,IF(D12&gt;=$X$31,D12-$Z$31,IF(D12&gt;=$X$30,D12-$Z$30,IF(D12&gt;$Z$29,D12-$Z$29,0))))</f>
        <v>0</v>
      </c>
      <c r="F12" s="28">
        <f>IF(Sheet1!C25&gt;0,1,0)</f>
        <v>0</v>
      </c>
      <c r="G12" s="28">
        <f>IF(Sheet1!D25&gt;0,1,0)</f>
        <v>0</v>
      </c>
      <c r="H12" s="28">
        <f t="shared" si="2"/>
        <v>0</v>
      </c>
      <c r="I12" s="28">
        <f>IF(Sheet1!B25&lt;&gt;"",1,0)</f>
        <v>0</v>
      </c>
      <c r="J12" s="29">
        <f>VLOOKUP(Sheet1!C25,$X$3:$AH$8,A12+3)</f>
        <v>0</v>
      </c>
      <c r="K12" s="29">
        <v>0</v>
      </c>
      <c r="L12" s="29">
        <f>IF(Sheet1!F25="有",INT((J12-K12)*30%),J12-K12)</f>
        <v>0</v>
      </c>
      <c r="M12" s="29">
        <f t="shared" si="3"/>
        <v>0</v>
      </c>
      <c r="N12" s="29">
        <f>IF(Sheet1!B25="65歳～74歳",IF(C12&gt;=150000,D12-150000,D12-C12),D12)</f>
        <v>0</v>
      </c>
      <c r="O12" s="29">
        <f>IF(Sheet1!B25="",0,INT(E12*$O$29))</f>
        <v>0</v>
      </c>
      <c r="P12" s="29">
        <f>IF(Sheet1!B25="",0,IF(Sheet1!B25="0歳～6歳",$P$29/2,$P$29))</f>
        <v>0</v>
      </c>
      <c r="Q12" s="29">
        <f>IF(Sheet1!B25="",0,INT(E12*$Q$29))</f>
        <v>0</v>
      </c>
      <c r="R12" s="29">
        <f>IF(Sheet1!B25="",0,IF(Sheet1!B25="0歳～6歳",$R$29/2,$R$29))</f>
        <v>0</v>
      </c>
      <c r="S12" s="29">
        <f>IF(Sheet1!B25="40歳～64歳",INT(E12*$S$29),0)</f>
        <v>0</v>
      </c>
      <c r="T12" s="29">
        <f>IF(Sheet1!B25="40歳～64歳",$T$29,0)</f>
        <v>0</v>
      </c>
      <c r="U12" s="29">
        <f>IF(Sheet1!B25="",0,INT(E12*$U$29))</f>
        <v>0</v>
      </c>
      <c r="V12" s="29">
        <f>IF(OR(Sheet1!B25="",Sheet1!B25="0歳～6歳",Sheet1!B25="7歳～18歳"),0,$V$29)</f>
        <v>0</v>
      </c>
      <c r="W12" s="30"/>
      <c r="X12" s="187" t="s">
        <v>67</v>
      </c>
      <c r="Y12" s="187"/>
      <c r="Z12" s="187"/>
      <c r="AA12" s="200" t="s">
        <v>68</v>
      </c>
      <c r="AB12" s="201"/>
      <c r="AC12" s="201"/>
      <c r="AD12" s="201"/>
      <c r="AE12" s="201"/>
      <c r="AF12" s="201"/>
      <c r="AG12" s="201"/>
      <c r="AH12" s="201"/>
    </row>
    <row r="13" spans="1:34">
      <c r="A13" s="26">
        <v>8</v>
      </c>
      <c r="B13" s="27">
        <f t="shared" si="1"/>
        <v>0</v>
      </c>
      <c r="C13" s="27">
        <f>IF(Sheet1!B26="65歳～74歳",VLOOKUP(Sheet1!D26,$X$21:$AH$25,A13+3),VLOOKUP(Sheet1!D26,$X$14:$AH$18,A13+3))</f>
        <v>0</v>
      </c>
      <c r="D13" s="27">
        <f>Sheet1!G26</f>
        <v>0</v>
      </c>
      <c r="E13" s="27">
        <f>IF(D13&gt;=$X32,D13,IF(D13&gt;=$X$31,D13-$Z$31,IF(D13&gt;=$X$30,D13-$Z$30,IF(D13&gt;$Z$29,D13-$Z$29,0))))</f>
        <v>0</v>
      </c>
      <c r="F13" s="28">
        <f>IF(Sheet1!C26&gt;0,1,0)</f>
        <v>0</v>
      </c>
      <c r="G13" s="28">
        <f>IF(Sheet1!D26&gt;0,1,0)</f>
        <v>0</v>
      </c>
      <c r="H13" s="28">
        <f t="shared" si="2"/>
        <v>0</v>
      </c>
      <c r="I13" s="28">
        <f>IF(Sheet1!B26&lt;&gt;"",1,0)</f>
        <v>0</v>
      </c>
      <c r="J13" s="29">
        <f>VLOOKUP(Sheet1!C26,$X$3:$AH$8,A13+3)</f>
        <v>0</v>
      </c>
      <c r="K13" s="29">
        <v>0</v>
      </c>
      <c r="L13" s="29">
        <f>IF(Sheet1!F26="有",INT((J13-K13)*30%),J13-K13)</f>
        <v>0</v>
      </c>
      <c r="M13" s="29">
        <f t="shared" si="3"/>
        <v>0</v>
      </c>
      <c r="N13" s="29">
        <f>IF(Sheet1!B26="65歳～74歳",IF(C13&gt;=150000,D13-150000,D13-C13),D13)</f>
        <v>0</v>
      </c>
      <c r="O13" s="29">
        <f>IF(Sheet1!B26="",0,INT(E13*$O$29))</f>
        <v>0</v>
      </c>
      <c r="P13" s="29">
        <f>IF(Sheet1!B26="",0,IF(Sheet1!B26="0歳～6歳",$P$29/2,$P$29))</f>
        <v>0</v>
      </c>
      <c r="Q13" s="29">
        <f>IF(Sheet1!B26="",0,INT(E13*$Q$29))</f>
        <v>0</v>
      </c>
      <c r="R13" s="29">
        <f>IF(Sheet1!B26="",0,IF(Sheet1!B26="0歳～6歳",$R$29/2,$R$29))</f>
        <v>0</v>
      </c>
      <c r="S13" s="29">
        <f>IF(Sheet1!B26="40歳～64歳",INT(E13*$S$29),0)</f>
        <v>0</v>
      </c>
      <c r="T13" s="29">
        <f>IF(Sheet1!B26="40歳～64歳",$T$29,0)</f>
        <v>0</v>
      </c>
      <c r="U13" s="29">
        <f>IF(Sheet1!B26="",0,INT(E13*$U$29))</f>
        <v>0</v>
      </c>
      <c r="V13" s="29">
        <f>IF(OR(Sheet1!B26="",Sheet1!B26="0歳～6歳",Sheet1!B26="7歳～18歳"),0,$V$29)</f>
        <v>0</v>
      </c>
      <c r="W13" s="30"/>
      <c r="X13" s="40" t="s">
        <v>72</v>
      </c>
      <c r="Y13" s="194" t="s">
        <v>73</v>
      </c>
      <c r="Z13" s="194"/>
      <c r="AA13" s="41" t="s">
        <v>51</v>
      </c>
      <c r="AB13" s="41" t="s">
        <v>52</v>
      </c>
      <c r="AC13" s="41" t="s">
        <v>53</v>
      </c>
      <c r="AD13" s="41" t="s">
        <v>54</v>
      </c>
      <c r="AE13" s="41" t="s">
        <v>55</v>
      </c>
      <c r="AF13" s="16" t="s">
        <v>125</v>
      </c>
      <c r="AG13" s="16" t="s">
        <v>126</v>
      </c>
      <c r="AH13" s="16" t="s">
        <v>133</v>
      </c>
    </row>
    <row r="14" spans="1:34">
      <c r="A14" s="13"/>
      <c r="B14" s="31"/>
      <c r="C14" s="31"/>
      <c r="D14" s="31"/>
      <c r="E14" s="31"/>
      <c r="F14" s="8"/>
      <c r="G14" s="8"/>
      <c r="H14" s="8"/>
      <c r="I14" s="8"/>
      <c r="J14" s="8"/>
      <c r="K14" s="8"/>
      <c r="L14" s="8"/>
      <c r="M14" s="8"/>
      <c r="N14" s="8"/>
      <c r="O14" s="8"/>
      <c r="P14" s="8"/>
      <c r="Q14" s="8"/>
      <c r="R14" s="8"/>
      <c r="S14" s="8"/>
      <c r="T14" s="8"/>
      <c r="U14" s="8"/>
      <c r="V14" s="8"/>
      <c r="W14" s="30"/>
      <c r="X14" s="43">
        <v>0</v>
      </c>
      <c r="Y14" s="44"/>
      <c r="Z14" s="45">
        <v>600000</v>
      </c>
      <c r="AA14" s="46">
        <f>IF(Sheet1!$D19&lt;$Z14,0,Sheet1!$D19-$Z14)</f>
        <v>0</v>
      </c>
      <c r="AB14" s="46">
        <f>IF(Sheet1!$D20&lt;$Z14,0,Sheet1!$D20-$Z14)</f>
        <v>0</v>
      </c>
      <c r="AC14" s="46">
        <f>IF(Sheet1!$D21&lt;$Z14,0,Sheet1!$D21-$Z14)</f>
        <v>0</v>
      </c>
      <c r="AD14" s="46">
        <f>IF(Sheet1!$D22&lt;$Z14,0,Sheet1!$D22-$Z14)</f>
        <v>0</v>
      </c>
      <c r="AE14" s="46">
        <f>IF(Sheet1!$D23&lt;$Z14,0,Sheet1!$D23-$Z14)</f>
        <v>0</v>
      </c>
      <c r="AF14" s="46">
        <f>IF(Sheet1!$D24&lt;$Z14,0,Sheet1!$D24-$Z14)</f>
        <v>0</v>
      </c>
      <c r="AG14" s="46">
        <f>IF(Sheet1!$D25&lt;$Z14,0,Sheet1!$D25-$Z14)</f>
        <v>0</v>
      </c>
      <c r="AH14" s="46">
        <f>IF(Sheet1!$D26&lt;$Z14,0,Sheet1!$D26-$Z14)</f>
        <v>0</v>
      </c>
    </row>
    <row r="15" spans="1:34">
      <c r="A15" s="26">
        <v>9</v>
      </c>
      <c r="B15" s="27"/>
      <c r="C15" s="27"/>
      <c r="D15" s="27"/>
      <c r="E15" s="31"/>
      <c r="F15" s="8"/>
      <c r="G15" s="8"/>
      <c r="H15" s="186" t="s">
        <v>57</v>
      </c>
      <c r="I15" s="186" t="s">
        <v>58</v>
      </c>
      <c r="J15" s="32"/>
      <c r="K15" s="138" t="s">
        <v>123</v>
      </c>
      <c r="L15" s="139" t="s">
        <v>124</v>
      </c>
      <c r="M15" s="8"/>
      <c r="N15" s="186" t="s">
        <v>59</v>
      </c>
      <c r="O15" s="187" t="s">
        <v>60</v>
      </c>
      <c r="P15" s="185" t="s">
        <v>61</v>
      </c>
      <c r="Q15" s="185" t="s">
        <v>62</v>
      </c>
      <c r="R15" s="185" t="s">
        <v>63</v>
      </c>
      <c r="S15" s="185" t="s">
        <v>64</v>
      </c>
      <c r="T15" s="185" t="s">
        <v>65</v>
      </c>
      <c r="U15" s="185" t="s">
        <v>138</v>
      </c>
      <c r="V15" s="185" t="s">
        <v>139</v>
      </c>
      <c r="W15" s="8"/>
      <c r="X15" s="48">
        <v>1300000</v>
      </c>
      <c r="Y15" s="49">
        <v>0.75</v>
      </c>
      <c r="Z15" s="50">
        <v>275000</v>
      </c>
      <c r="AA15" s="51">
        <f>INT(Sheet1!$D19*$Y15-$Z15)</f>
        <v>-275000</v>
      </c>
      <c r="AB15" s="51">
        <f>INT(Sheet1!$D20*$Y15-$Z15)</f>
        <v>-275000</v>
      </c>
      <c r="AC15" s="51">
        <f>INT(Sheet1!$D21*$Y15-$Z15)</f>
        <v>-275000</v>
      </c>
      <c r="AD15" s="51">
        <f>INT(Sheet1!$D22*$Y15-$Z15)</f>
        <v>-275000</v>
      </c>
      <c r="AE15" s="51">
        <f>INT(Sheet1!$D23*$Y15-$Z15)</f>
        <v>-275000</v>
      </c>
      <c r="AF15" s="51">
        <f>INT(Sheet1!$D24*$Y15-$Z15)</f>
        <v>-275000</v>
      </c>
      <c r="AG15" s="51">
        <f>INT(Sheet1!$D25*$Y15-$Z15)</f>
        <v>-275000</v>
      </c>
      <c r="AH15" s="51">
        <f>INT(Sheet1!$D26*$Y15-$Z15)</f>
        <v>-275000</v>
      </c>
    </row>
    <row r="16" spans="1:34">
      <c r="A16" s="26">
        <v>10</v>
      </c>
      <c r="B16" s="27"/>
      <c r="C16" s="27"/>
      <c r="D16" s="27"/>
      <c r="E16" s="31"/>
      <c r="F16" s="8"/>
      <c r="G16" s="8"/>
      <c r="H16" s="186"/>
      <c r="I16" s="186"/>
      <c r="J16" s="8"/>
      <c r="K16" s="140" t="b">
        <v>0</v>
      </c>
      <c r="L16" s="141">
        <v>2</v>
      </c>
      <c r="M16" s="8"/>
      <c r="N16" s="186"/>
      <c r="O16" s="187"/>
      <c r="P16" s="185"/>
      <c r="Q16" s="185"/>
      <c r="R16" s="185"/>
      <c r="S16" s="185"/>
      <c r="T16" s="185"/>
      <c r="U16" s="185"/>
      <c r="V16" s="185"/>
      <c r="W16" s="8"/>
      <c r="X16" s="48">
        <v>4100000</v>
      </c>
      <c r="Y16" s="49">
        <v>0.85</v>
      </c>
      <c r="Z16" s="50">
        <v>685000</v>
      </c>
      <c r="AA16" s="51">
        <f>INT(Sheet1!$D19*$Y16-$Z16)</f>
        <v>-685000</v>
      </c>
      <c r="AB16" s="51">
        <f>INT(Sheet1!$D20*$Y16-$Z16)</f>
        <v>-685000</v>
      </c>
      <c r="AC16" s="51">
        <f>INT(Sheet1!$D21*$Y16-$Z16)</f>
        <v>-685000</v>
      </c>
      <c r="AD16" s="51">
        <f>INT(Sheet1!$D22*$Y16-$Z16)</f>
        <v>-685000</v>
      </c>
      <c r="AE16" s="51">
        <f>INT(Sheet1!$D23*$Y16-$Z16)</f>
        <v>-685000</v>
      </c>
      <c r="AF16" s="51">
        <f>INT(Sheet1!$D24*$Y16-$Z16)</f>
        <v>-685000</v>
      </c>
      <c r="AG16" s="51">
        <f>INT(Sheet1!$D25*$Y16-$Z16)</f>
        <v>-685000</v>
      </c>
      <c r="AH16" s="51">
        <f>INT(Sheet1!$D26*$Y16-$Z16)</f>
        <v>-685000</v>
      </c>
    </row>
    <row r="17" spans="1:34">
      <c r="A17" s="13"/>
      <c r="B17" s="31"/>
      <c r="C17" s="31"/>
      <c r="D17" s="31"/>
      <c r="E17" s="31"/>
      <c r="F17" s="8"/>
      <c r="G17" s="8"/>
      <c r="H17" s="38">
        <f>IF(SUM(H6:H13)=0,1,SUM(H6:H13))</f>
        <v>1</v>
      </c>
      <c r="I17" s="38">
        <f>SUM(I6:I13)</f>
        <v>0</v>
      </c>
      <c r="J17" s="8"/>
      <c r="K17" s="140" t="b">
        <v>0</v>
      </c>
      <c r="L17" s="8"/>
      <c r="M17" s="8"/>
      <c r="N17" s="29">
        <f>SUM(N6:N13,D15:D16)</f>
        <v>0</v>
      </c>
      <c r="O17" s="29">
        <f t="shared" ref="O17:T17" si="4">SUM(O6:O13)</f>
        <v>0</v>
      </c>
      <c r="P17" s="29">
        <f t="shared" si="4"/>
        <v>0</v>
      </c>
      <c r="Q17" s="29">
        <f t="shared" si="4"/>
        <v>0</v>
      </c>
      <c r="R17" s="29">
        <f t="shared" si="4"/>
        <v>0</v>
      </c>
      <c r="S17" s="29">
        <f t="shared" si="4"/>
        <v>0</v>
      </c>
      <c r="T17" s="29">
        <f t="shared" si="4"/>
        <v>0</v>
      </c>
      <c r="U17" s="29">
        <f t="shared" ref="U17:V17" si="5">SUM(U6:U13)</f>
        <v>0</v>
      </c>
      <c r="V17" s="29">
        <f t="shared" si="5"/>
        <v>0</v>
      </c>
      <c r="W17" s="8"/>
      <c r="X17" s="48">
        <v>7700000</v>
      </c>
      <c r="Y17" s="49">
        <v>0.95</v>
      </c>
      <c r="Z17" s="50">
        <v>1455000</v>
      </c>
      <c r="AA17" s="51">
        <f>INT(Sheet1!$D19*$Y17-$Z17)</f>
        <v>-1455000</v>
      </c>
      <c r="AB17" s="51">
        <f>INT(Sheet1!$D20*$Y17-$Z17)</f>
        <v>-1455000</v>
      </c>
      <c r="AC17" s="51">
        <f>INT(Sheet1!$D21*$Y17-$Z17)</f>
        <v>-1455000</v>
      </c>
      <c r="AD17" s="51">
        <f>INT(Sheet1!$D22*$Y17-$Z17)</f>
        <v>-1455000</v>
      </c>
      <c r="AE17" s="51">
        <f>INT(Sheet1!$D23*$Y17-$Z17)</f>
        <v>-1455000</v>
      </c>
      <c r="AF17" s="51">
        <f>INT(Sheet1!$D24*$Y17-$Z17)</f>
        <v>-1455000</v>
      </c>
      <c r="AG17" s="51">
        <f>INT(Sheet1!$D25*$Y17-$Z17)</f>
        <v>-1455000</v>
      </c>
      <c r="AH17" s="51">
        <f>INT(Sheet1!$D26*$Y17-$Z17)</f>
        <v>-1455000</v>
      </c>
    </row>
    <row r="18" spans="1:34">
      <c r="A18" s="13"/>
      <c r="B18" s="31"/>
      <c r="C18" s="31"/>
      <c r="D18" s="31"/>
      <c r="E18" s="31"/>
      <c r="F18" s="8"/>
      <c r="G18" s="8"/>
      <c r="H18" s="8"/>
      <c r="I18" s="8"/>
      <c r="J18" s="8"/>
      <c r="K18" s="8"/>
      <c r="L18" s="8"/>
      <c r="M18" s="8"/>
      <c r="N18" s="8"/>
      <c r="O18" s="8"/>
      <c r="P18" s="8"/>
      <c r="Q18" s="8"/>
      <c r="R18" s="8"/>
      <c r="S18" s="8"/>
      <c r="T18" s="8"/>
      <c r="U18" s="8"/>
      <c r="V18" s="8"/>
      <c r="W18" s="8"/>
      <c r="X18" s="63">
        <v>10000000</v>
      </c>
      <c r="Y18" s="64"/>
      <c r="Z18" s="65">
        <v>1955000</v>
      </c>
      <c r="AA18" s="66">
        <f>Sheet1!$D19-$Z18</f>
        <v>-1955000</v>
      </c>
      <c r="AB18" s="66">
        <f>Sheet1!$D20-$Z18</f>
        <v>-1955000</v>
      </c>
      <c r="AC18" s="66">
        <f>Sheet1!$D21-$Z18</f>
        <v>-1955000</v>
      </c>
      <c r="AD18" s="66">
        <f>Sheet1!$D22-$Z18</f>
        <v>-1955000</v>
      </c>
      <c r="AE18" s="66">
        <f>Sheet1!$D23-$Z18</f>
        <v>-1955000</v>
      </c>
      <c r="AF18" s="66">
        <f>Sheet1!$D24-$Z18</f>
        <v>-1955000</v>
      </c>
      <c r="AG18" s="66">
        <f>Sheet1!$D25-$Z18</f>
        <v>-1955000</v>
      </c>
      <c r="AH18" s="66">
        <f>Sheet1!$D26-$Z18</f>
        <v>-1955000</v>
      </c>
    </row>
    <row r="19" spans="1:34">
      <c r="A19" s="13"/>
      <c r="B19" s="31"/>
      <c r="C19" s="31"/>
      <c r="D19" s="31"/>
      <c r="E19" s="31"/>
      <c r="F19" s="8"/>
      <c r="G19" s="8"/>
      <c r="H19" s="8"/>
      <c r="I19" s="8"/>
      <c r="J19" s="8"/>
      <c r="K19" s="8"/>
      <c r="L19" s="8"/>
      <c r="M19" s="8"/>
      <c r="N19" s="8"/>
      <c r="O19" s="8"/>
      <c r="P19" s="8"/>
      <c r="Q19" s="8"/>
      <c r="R19" s="8"/>
      <c r="S19" s="8"/>
      <c r="T19" s="8"/>
      <c r="U19" s="8"/>
      <c r="V19" s="8"/>
      <c r="W19" s="8"/>
      <c r="X19" s="188" t="s">
        <v>129</v>
      </c>
      <c r="Y19" s="188"/>
      <c r="Z19" s="188"/>
      <c r="AA19" s="200" t="s">
        <v>68</v>
      </c>
      <c r="AB19" s="201"/>
      <c r="AC19" s="201"/>
      <c r="AD19" s="201"/>
      <c r="AE19" s="201"/>
      <c r="AF19" s="201"/>
      <c r="AG19" s="201"/>
      <c r="AH19" s="201"/>
    </row>
    <row r="20" spans="1:34" ht="16.2">
      <c r="A20" s="13"/>
      <c r="B20" s="7"/>
      <c r="C20" s="7"/>
      <c r="D20" s="7"/>
      <c r="E20" s="7"/>
      <c r="F20" s="8"/>
      <c r="G20" s="8"/>
      <c r="H20" s="8"/>
      <c r="I20" s="8"/>
      <c r="J20" s="8"/>
      <c r="K20" s="8" t="str">
        <f>IF(Sheet1!B13="10か月",10,IF(Sheet1!B13="11か月",11,IF(Sheet1!B13="12か月",12,LEFT(Sheet1!B13,1))))</f>
        <v/>
      </c>
      <c r="L20" s="8" t="str">
        <f>IF(Sheet1!B13="10か月",10,IF(Sheet1!B13="11か月",11,IF(Sheet1!B13="12か月",12,LEFT(Sheet1!B13,1))))</f>
        <v/>
      </c>
      <c r="M20" s="8"/>
      <c r="N20" s="31"/>
      <c r="O20" s="31"/>
      <c r="P20" s="31"/>
      <c r="Q20" s="31"/>
      <c r="R20" s="8"/>
      <c r="S20" s="8"/>
      <c r="T20" s="8"/>
      <c r="U20" s="8"/>
      <c r="V20" s="8"/>
      <c r="W20" s="8"/>
      <c r="X20" s="40" t="s">
        <v>72</v>
      </c>
      <c r="Y20" s="187" t="s">
        <v>73</v>
      </c>
      <c r="Z20" s="187"/>
      <c r="AA20" s="41" t="s">
        <v>51</v>
      </c>
      <c r="AB20" s="41" t="s">
        <v>52</v>
      </c>
      <c r="AC20" s="41" t="s">
        <v>53</v>
      </c>
      <c r="AD20" s="41" t="s">
        <v>54</v>
      </c>
      <c r="AE20" s="41" t="s">
        <v>55</v>
      </c>
      <c r="AF20" s="16" t="s">
        <v>121</v>
      </c>
      <c r="AG20" s="16" t="s">
        <v>56</v>
      </c>
      <c r="AH20" s="16" t="s">
        <v>133</v>
      </c>
    </row>
    <row r="21" spans="1:34" ht="16.2">
      <c r="A21" s="13"/>
      <c r="B21" s="7"/>
      <c r="C21" s="7"/>
      <c r="D21" s="7"/>
      <c r="E21" s="7"/>
      <c r="F21" s="8"/>
      <c r="G21" s="8"/>
      <c r="H21" s="8"/>
      <c r="I21" s="8"/>
      <c r="J21" s="8"/>
      <c r="K21" s="8"/>
      <c r="L21" s="8"/>
      <c r="M21" s="8"/>
      <c r="N21" s="8"/>
      <c r="O21" s="137" t="s">
        <v>69</v>
      </c>
      <c r="P21" s="137" t="s">
        <v>70</v>
      </c>
      <c r="Q21" s="137" t="s">
        <v>71</v>
      </c>
      <c r="R21" s="8"/>
      <c r="S21" s="8"/>
      <c r="T21" s="8"/>
      <c r="U21" s="8"/>
      <c r="V21" s="8"/>
      <c r="W21" s="8"/>
      <c r="X21" s="74">
        <v>0</v>
      </c>
      <c r="Y21" s="75"/>
      <c r="Z21" s="76">
        <v>1100000</v>
      </c>
      <c r="AA21" s="46">
        <f>IF(Sheet1!$D19&lt;$Z21,0,Sheet1!$D19-$Z21)</f>
        <v>0</v>
      </c>
      <c r="AB21" s="46">
        <f>IF(Sheet1!$D20&lt;$Z21,0,Sheet1!$D20-$Z21)</f>
        <v>0</v>
      </c>
      <c r="AC21" s="46">
        <f>IF(Sheet1!$D21&lt;$Z21,0,Sheet1!$D21-$Z21)</f>
        <v>0</v>
      </c>
      <c r="AD21" s="46">
        <f>IF(Sheet1!$D22&lt;$Z21,0,Sheet1!$D22-$Z21)</f>
        <v>0</v>
      </c>
      <c r="AE21" s="46">
        <f>IF(Sheet1!$D23&lt;$Z21,0,Sheet1!$D23-$Z21)</f>
        <v>0</v>
      </c>
      <c r="AF21" s="46">
        <f>IF(Sheet1!$D24&lt;$Z21,0,Sheet1!$D24-$Z21)</f>
        <v>0</v>
      </c>
      <c r="AG21" s="46">
        <f>IF(Sheet1!$D25&lt;$Z21,0,Sheet1!$D25-$Z21)</f>
        <v>0</v>
      </c>
      <c r="AH21" s="46">
        <f>IF(Sheet1!$D26&lt;$Z21,0,Sheet1!$D26-$Z21)</f>
        <v>0</v>
      </c>
    </row>
    <row r="22" spans="1:34" ht="16.2">
      <c r="A22" s="1"/>
      <c r="B22" s="12" t="s">
        <v>74</v>
      </c>
      <c r="C22" s="7"/>
      <c r="D22" s="7"/>
      <c r="E22" s="7"/>
      <c r="F22" s="7"/>
      <c r="G22" s="7"/>
      <c r="H22" s="7"/>
      <c r="I22" s="7"/>
      <c r="J22" s="7"/>
      <c r="K22" s="8"/>
      <c r="L22" s="8"/>
      <c r="M22" s="8"/>
      <c r="N22" s="42" t="s">
        <v>75</v>
      </c>
      <c r="O22" s="29">
        <f>IF(SUM(P6:P13)&gt;0,O33+(100000*(H17-1)),0)</f>
        <v>0</v>
      </c>
      <c r="P22" s="29">
        <f>IF(SUM(P6:P13)&gt;0,O33+P33*I17+(100000*(H17-1)),0)</f>
        <v>0</v>
      </c>
      <c r="Q22" s="29">
        <f>IF(SUM(P6:P13)&gt;0,O33+Q33*I17+(100000*(H17-1)),0)</f>
        <v>0</v>
      </c>
      <c r="R22" s="8"/>
      <c r="S22" s="8"/>
      <c r="T22" s="8"/>
      <c r="U22" s="8"/>
      <c r="V22" s="8"/>
      <c r="W22" s="8"/>
      <c r="X22" s="48">
        <v>3300000</v>
      </c>
      <c r="Y22" s="77">
        <v>0.75</v>
      </c>
      <c r="Z22" s="50">
        <v>275000</v>
      </c>
      <c r="AA22" s="51">
        <f>INT(Sheet1!$D19*$Y22-$Z22)</f>
        <v>-275000</v>
      </c>
      <c r="AB22" s="51">
        <f>INT(Sheet1!$D20*$Y22-$Z22)</f>
        <v>-275000</v>
      </c>
      <c r="AC22" s="51">
        <f>INT(Sheet1!$D21*$Y22-$Z22)</f>
        <v>-275000</v>
      </c>
      <c r="AD22" s="51">
        <f>INT(Sheet1!$D22*$Y22-$Z22)</f>
        <v>-275000</v>
      </c>
      <c r="AE22" s="51">
        <f>INT(Sheet1!$D23*$Y22-$Z22)</f>
        <v>-275000</v>
      </c>
      <c r="AF22" s="51">
        <f>INT(Sheet1!$D24*$Y22-$Z22)</f>
        <v>-275000</v>
      </c>
      <c r="AG22" s="51">
        <f>INT(Sheet1!$D25*$Y22-$Z22)</f>
        <v>-275000</v>
      </c>
      <c r="AH22" s="51">
        <f>INT(Sheet1!$D26*$Y22-$Z22)</f>
        <v>-275000</v>
      </c>
    </row>
    <row r="23" spans="1:34" ht="16.2">
      <c r="A23" s="1"/>
      <c r="B23" s="192" t="s">
        <v>76</v>
      </c>
      <c r="C23" s="192"/>
      <c r="D23" s="195" t="s">
        <v>77</v>
      </c>
      <c r="E23" s="196"/>
      <c r="F23" s="196"/>
      <c r="G23" s="198"/>
      <c r="H23" s="195" t="s">
        <v>78</v>
      </c>
      <c r="I23" s="196"/>
      <c r="J23" s="196"/>
      <c r="K23" s="197"/>
      <c r="M23" s="8"/>
      <c r="N23" s="47" t="s">
        <v>79</v>
      </c>
      <c r="O23" s="28" t="str">
        <f>IF(I17&gt;0,IF(N17&lt;=O22,"７割軽減",IF(N17&lt;=P22,"５割軽減",IF(N17&lt;=Q22,"２割軽減","軽減非該当"))),"")</f>
        <v/>
      </c>
      <c r="P23" s="8"/>
      <c r="Q23" s="8"/>
      <c r="R23" s="8"/>
      <c r="S23" s="8"/>
      <c r="T23" s="8"/>
      <c r="U23" s="8"/>
      <c r="V23" s="8"/>
      <c r="W23" s="8"/>
      <c r="X23" s="48">
        <v>4100000</v>
      </c>
      <c r="Y23" s="77">
        <v>0.85</v>
      </c>
      <c r="Z23" s="50">
        <v>685000</v>
      </c>
      <c r="AA23" s="51">
        <f>INT(Sheet1!$D19*$Y23-$Z23)</f>
        <v>-685000</v>
      </c>
      <c r="AB23" s="51">
        <f>INT(Sheet1!$D20*$Y23-$Z23)</f>
        <v>-685000</v>
      </c>
      <c r="AC23" s="51">
        <f>INT(Sheet1!$D21*$Y23-$Z23)</f>
        <v>-685000</v>
      </c>
      <c r="AD23" s="51">
        <f>INT(Sheet1!$D22*$Y23-$Z23)</f>
        <v>-685000</v>
      </c>
      <c r="AE23" s="51">
        <f>INT(Sheet1!$D23*$Y23-$Z23)</f>
        <v>-685000</v>
      </c>
      <c r="AF23" s="51">
        <f>INT(Sheet1!$D24*$Y23-$Z23)</f>
        <v>-685000</v>
      </c>
      <c r="AG23" s="51">
        <f>INT(Sheet1!$D25*$Y23-$Z23)</f>
        <v>-685000</v>
      </c>
      <c r="AH23" s="51">
        <f>INT(Sheet1!$D26*$Y23-$Z23)</f>
        <v>-685000</v>
      </c>
    </row>
    <row r="24" spans="1:34" ht="16.2">
      <c r="A24" s="1"/>
      <c r="B24" s="192"/>
      <c r="C24" s="192"/>
      <c r="D24" s="52" t="s">
        <v>26</v>
      </c>
      <c r="E24" s="53" t="s">
        <v>80</v>
      </c>
      <c r="F24" s="53" t="s">
        <v>29</v>
      </c>
      <c r="G24" s="54" t="s">
        <v>134</v>
      </c>
      <c r="H24" s="52" t="s">
        <v>26</v>
      </c>
      <c r="I24" s="53" t="s">
        <v>80</v>
      </c>
      <c r="J24" s="53" t="s">
        <v>29</v>
      </c>
      <c r="K24" s="54" t="s">
        <v>134</v>
      </c>
      <c r="L24" s="8"/>
      <c r="M24" s="8"/>
      <c r="N24" s="47" t="s">
        <v>81</v>
      </c>
      <c r="O24" s="55">
        <f>IF(O23="７割軽減",30%,IF(O23="５割軽減",50%,IF(O23="２割軽減",80%,100%)))</f>
        <v>1</v>
      </c>
      <c r="P24" s="56"/>
      <c r="Q24" s="8"/>
      <c r="R24" s="8"/>
      <c r="S24" s="8"/>
      <c r="T24" s="8"/>
      <c r="U24" s="8"/>
      <c r="V24" s="8"/>
      <c r="W24" s="8"/>
      <c r="X24" s="48">
        <v>7700000</v>
      </c>
      <c r="Y24" s="77">
        <v>0.95</v>
      </c>
      <c r="Z24" s="50">
        <v>1455000</v>
      </c>
      <c r="AA24" s="51">
        <f>INT(Sheet1!$D19*$Y24-$Z24)</f>
        <v>-1455000</v>
      </c>
      <c r="AB24" s="51">
        <f>INT(Sheet1!$D20*$Y24-$Z24)</f>
        <v>-1455000</v>
      </c>
      <c r="AC24" s="51">
        <f>INT(Sheet1!$D21*$Y24-$Z24)</f>
        <v>-1455000</v>
      </c>
      <c r="AD24" s="51">
        <f>INT(Sheet1!$D22*$Y24-$Z24)</f>
        <v>-1455000</v>
      </c>
      <c r="AE24" s="51">
        <f>INT(Sheet1!$D23*$Y24-$Z24)</f>
        <v>-1455000</v>
      </c>
      <c r="AF24" s="51">
        <f>INT(Sheet1!$D24*$Y24-$Z24)</f>
        <v>-1455000</v>
      </c>
      <c r="AG24" s="51">
        <f>INT(Sheet1!$D25*$Y24-$Z24)</f>
        <v>-1455000</v>
      </c>
      <c r="AH24" s="51">
        <f>INT(Sheet1!$D26*$Y24-$Z24)</f>
        <v>-1455000</v>
      </c>
    </row>
    <row r="25" spans="1:34" ht="16.2">
      <c r="A25" s="14"/>
      <c r="B25" s="190" t="s">
        <v>82</v>
      </c>
      <c r="C25" s="190"/>
      <c r="D25" s="57"/>
      <c r="E25" s="58"/>
      <c r="F25" s="58"/>
      <c r="G25" s="71"/>
      <c r="H25" s="57">
        <f>SUM(O6:O13)</f>
        <v>0</v>
      </c>
      <c r="I25" s="60">
        <f>SUM(Q6:Q13)</f>
        <v>0</v>
      </c>
      <c r="J25" s="152">
        <f>SUM(S6:S13)</f>
        <v>0</v>
      </c>
      <c r="K25" s="59">
        <f>SUM(U6:U13)</f>
        <v>0</v>
      </c>
      <c r="L25" s="8"/>
      <c r="M25" s="8"/>
      <c r="N25" s="8"/>
      <c r="O25" s="8"/>
      <c r="P25" s="8"/>
      <c r="Q25" s="8"/>
      <c r="R25" s="8"/>
      <c r="S25" s="8"/>
      <c r="T25" s="8"/>
      <c r="U25" s="8"/>
      <c r="V25" s="8"/>
      <c r="W25" s="8"/>
      <c r="X25" s="79">
        <v>10000000</v>
      </c>
      <c r="Y25" s="80"/>
      <c r="Z25" s="81">
        <v>1955000</v>
      </c>
      <c r="AA25" s="66">
        <f>Sheet1!$D19-$Z25</f>
        <v>-1955000</v>
      </c>
      <c r="AB25" s="66">
        <f>Sheet1!$D20-$Z25</f>
        <v>-1955000</v>
      </c>
      <c r="AC25" s="66">
        <f>Sheet1!$D21-$Z25</f>
        <v>-1955000</v>
      </c>
      <c r="AD25" s="66">
        <f>Sheet1!$D22-$Z25</f>
        <v>-1955000</v>
      </c>
      <c r="AE25" s="66">
        <f>Sheet1!$D23-$Z25</f>
        <v>-1955000</v>
      </c>
      <c r="AF25" s="66">
        <f>Sheet1!$D24-$Z25</f>
        <v>-1955000</v>
      </c>
      <c r="AG25" s="66">
        <f>Sheet1!$D25-$Z25</f>
        <v>-1955000</v>
      </c>
      <c r="AH25" s="66">
        <f>Sheet1!$D26-$Z25</f>
        <v>-1955000</v>
      </c>
    </row>
    <row r="26" spans="1:34" ht="16.2">
      <c r="A26" s="14"/>
      <c r="B26" s="190" t="s">
        <v>127</v>
      </c>
      <c r="C26" s="190"/>
      <c r="D26" s="57"/>
      <c r="E26" s="58"/>
      <c r="F26" s="58"/>
      <c r="G26" s="71"/>
      <c r="H26" s="57">
        <f>SUM(P6:P13)</f>
        <v>0</v>
      </c>
      <c r="I26" s="58">
        <f>SUM(R6:R13)</f>
        <v>0</v>
      </c>
      <c r="J26" s="152">
        <f>SUM(T6:T13)</f>
        <v>0</v>
      </c>
      <c r="K26" s="59">
        <f>SUM(V6:V13)</f>
        <v>0</v>
      </c>
      <c r="L26" s="8"/>
      <c r="N26" s="61" t="s">
        <v>83</v>
      </c>
      <c r="O26" s="62"/>
      <c r="P26" s="62"/>
      <c r="Q26" s="62"/>
      <c r="R26" s="62"/>
      <c r="S26" s="62"/>
      <c r="T26" s="62"/>
      <c r="U26" s="62"/>
      <c r="V26" s="62"/>
      <c r="W26" s="8"/>
      <c r="X26" s="8"/>
      <c r="Y26" s="9"/>
      <c r="Z26" s="8"/>
      <c r="AA26" s="10"/>
      <c r="AB26" s="7"/>
      <c r="AC26" s="7"/>
      <c r="AD26" s="7"/>
      <c r="AE26" s="7"/>
    </row>
    <row r="27" spans="1:34" ht="16.2">
      <c r="A27" s="67"/>
      <c r="B27" s="190" t="s">
        <v>128</v>
      </c>
      <c r="C27" s="190"/>
      <c r="D27" s="57"/>
      <c r="E27" s="58"/>
      <c r="F27" s="58"/>
      <c r="G27" s="71"/>
      <c r="H27" s="57">
        <f t="shared" ref="H27:J27" si="6">TRUNC(H25+H26,-2)</f>
        <v>0</v>
      </c>
      <c r="I27" s="58">
        <f t="shared" si="6"/>
        <v>0</v>
      </c>
      <c r="J27" s="152">
        <f t="shared" si="6"/>
        <v>0</v>
      </c>
      <c r="K27" s="59">
        <f t="shared" ref="K27" si="7">TRUNC(K25+K26,-2)</f>
        <v>0</v>
      </c>
      <c r="L27" s="8"/>
      <c r="N27" s="68"/>
      <c r="O27" s="181" t="s">
        <v>26</v>
      </c>
      <c r="P27" s="191"/>
      <c r="Q27" s="181" t="s">
        <v>84</v>
      </c>
      <c r="R27" s="182"/>
      <c r="S27" s="181" t="s">
        <v>29</v>
      </c>
      <c r="T27" s="182"/>
      <c r="U27" s="181" t="s">
        <v>137</v>
      </c>
      <c r="V27" s="182"/>
      <c r="W27" s="8"/>
      <c r="X27" s="8" t="s">
        <v>90</v>
      </c>
      <c r="Y27" s="9"/>
      <c r="Z27" s="8"/>
      <c r="AA27" s="10"/>
      <c r="AB27" s="7"/>
      <c r="AC27" s="7"/>
      <c r="AD27" s="7"/>
      <c r="AE27" s="7"/>
    </row>
    <row r="28" spans="1:34" ht="16.2">
      <c r="A28" s="67"/>
      <c r="B28" s="190" t="s">
        <v>130</v>
      </c>
      <c r="C28" s="190"/>
      <c r="D28" s="57"/>
      <c r="E28" s="58"/>
      <c r="F28" s="58"/>
      <c r="G28" s="71"/>
      <c r="H28" s="57">
        <f>IF(H27&gt;$O$30,H27-$O$30,0)</f>
        <v>0</v>
      </c>
      <c r="I28" s="58">
        <f>IF(I27&gt;$Q$30,I27-$Q$30,0)</f>
        <v>0</v>
      </c>
      <c r="J28" s="152">
        <f>IF(J27&gt;$S$30,J27-$S$30,0)</f>
        <v>0</v>
      </c>
      <c r="K28" s="59">
        <f>IF(K27&gt;$U$30,K27-$U$30,0)</f>
        <v>0</v>
      </c>
      <c r="L28" s="8"/>
      <c r="N28" s="69"/>
      <c r="O28" s="70" t="s">
        <v>22</v>
      </c>
      <c r="P28" s="70" t="s">
        <v>23</v>
      </c>
      <c r="Q28" s="70" t="s">
        <v>22</v>
      </c>
      <c r="R28" s="70" t="s">
        <v>23</v>
      </c>
      <c r="S28" s="70" t="s">
        <v>22</v>
      </c>
      <c r="T28" s="70" t="s">
        <v>23</v>
      </c>
      <c r="U28" s="70" t="s">
        <v>22</v>
      </c>
      <c r="V28" s="70" t="s">
        <v>23</v>
      </c>
      <c r="W28" s="8"/>
      <c r="X28" s="82" t="s">
        <v>91</v>
      </c>
      <c r="Y28" s="186" t="s">
        <v>92</v>
      </c>
      <c r="Z28" s="186"/>
      <c r="AA28" s="10"/>
      <c r="AB28" s="7"/>
      <c r="AC28" s="7"/>
      <c r="AD28" s="7"/>
      <c r="AE28" s="7"/>
    </row>
    <row r="29" spans="1:34" ht="16.2">
      <c r="A29" s="67"/>
      <c r="B29" s="190" t="s">
        <v>131</v>
      </c>
      <c r="C29" s="190"/>
      <c r="D29" s="57"/>
      <c r="E29" s="58"/>
      <c r="F29" s="58"/>
      <c r="G29" s="71"/>
      <c r="H29" s="57">
        <f t="shared" ref="H29:J29" si="8">H27-H28</f>
        <v>0</v>
      </c>
      <c r="I29" s="58">
        <f t="shared" si="8"/>
        <v>0</v>
      </c>
      <c r="J29" s="152">
        <f t="shared" si="8"/>
        <v>0</v>
      </c>
      <c r="K29" s="59">
        <f t="shared" ref="K29" si="9">K27-K28</f>
        <v>0</v>
      </c>
      <c r="L29" s="8"/>
      <c r="N29" s="70" t="s">
        <v>85</v>
      </c>
      <c r="O29" s="72">
        <v>7.2999999999999995E-2</v>
      </c>
      <c r="P29" s="142">
        <v>34000</v>
      </c>
      <c r="Q29" s="72">
        <v>2.8199999999999999E-2</v>
      </c>
      <c r="R29" s="142">
        <v>17000</v>
      </c>
      <c r="S29" s="72">
        <v>2.46E-2</v>
      </c>
      <c r="T29" s="142">
        <v>17000</v>
      </c>
      <c r="U29" s="72">
        <v>2.8999999999999998E-3</v>
      </c>
      <c r="V29" s="142">
        <v>1900</v>
      </c>
      <c r="W29" s="8"/>
      <c r="X29" s="83">
        <v>0</v>
      </c>
      <c r="Y29" s="84"/>
      <c r="Z29" s="85">
        <v>430000</v>
      </c>
      <c r="AA29" s="10"/>
      <c r="AB29" s="7"/>
      <c r="AC29" s="7"/>
      <c r="AD29" s="7"/>
      <c r="AE29" s="7"/>
    </row>
    <row r="30" spans="1:34" ht="16.2">
      <c r="A30" s="67"/>
      <c r="B30" s="190" t="s">
        <v>132</v>
      </c>
      <c r="C30" s="190"/>
      <c r="D30" s="57"/>
      <c r="E30" s="58"/>
      <c r="F30" s="58"/>
      <c r="G30" s="71"/>
      <c r="H30" s="143">
        <f>IF(Sheet1!B13&lt;&gt;"",TRUNC(H29/12*K20,-2),H29)</f>
        <v>0</v>
      </c>
      <c r="I30" s="58">
        <f>IF(Sheet1!B13&lt;&gt;"",TRUNC(I29/12*K20,-2),I29)</f>
        <v>0</v>
      </c>
      <c r="J30" s="152">
        <f>IF(Sheet1!B13&lt;&gt;"",TRUNC(J29/12*K20,-2),J29)</f>
        <v>0</v>
      </c>
      <c r="K30" s="59">
        <f>IF(Sheet1!B13&lt;&gt;"",TRUNC(K29/12*K20,-2),K29)</f>
        <v>0</v>
      </c>
      <c r="L30" s="8"/>
      <c r="N30" s="70" t="s">
        <v>25</v>
      </c>
      <c r="O30" s="183">
        <v>660000</v>
      </c>
      <c r="P30" s="184"/>
      <c r="Q30" s="183">
        <v>260000</v>
      </c>
      <c r="R30" s="184"/>
      <c r="S30" s="183">
        <v>170000</v>
      </c>
      <c r="T30" s="184"/>
      <c r="U30" s="183">
        <v>30000</v>
      </c>
      <c r="V30" s="184"/>
      <c r="X30" s="22">
        <v>24000001</v>
      </c>
      <c r="Y30" s="86"/>
      <c r="Z30" s="87">
        <v>290000</v>
      </c>
      <c r="AA30" s="10"/>
      <c r="AB30" s="7"/>
      <c r="AC30" s="7"/>
      <c r="AD30" s="7"/>
      <c r="AE30" s="7"/>
    </row>
    <row r="31" spans="1:34" ht="16.2">
      <c r="A31" s="67"/>
      <c r="B31" s="8"/>
      <c r="C31" s="8"/>
      <c r="D31" s="8"/>
      <c r="E31" s="8"/>
      <c r="F31" s="8"/>
      <c r="G31" s="8"/>
      <c r="H31" s="8"/>
      <c r="I31" s="8"/>
      <c r="J31" s="8"/>
      <c r="K31" s="8"/>
      <c r="L31" s="8"/>
      <c r="N31" s="62"/>
      <c r="O31" s="62"/>
      <c r="P31" s="62"/>
      <c r="Q31" s="62"/>
      <c r="R31" s="62"/>
      <c r="S31" s="62"/>
      <c r="T31" s="62"/>
      <c r="U31" s="62"/>
      <c r="V31" s="62"/>
      <c r="X31" s="22">
        <v>24500001</v>
      </c>
      <c r="Y31" s="86"/>
      <c r="Z31" s="87">
        <v>150000</v>
      </c>
      <c r="AA31" s="10"/>
      <c r="AB31" s="7"/>
      <c r="AC31" s="7"/>
      <c r="AD31" s="7"/>
      <c r="AE31" s="7"/>
    </row>
    <row r="32" spans="1:34" ht="16.2">
      <c r="A32" s="1"/>
      <c r="B32" s="8"/>
      <c r="C32" s="8"/>
      <c r="D32" s="8"/>
      <c r="E32" s="8"/>
      <c r="F32" s="8"/>
      <c r="G32" s="8"/>
      <c r="H32" s="8"/>
      <c r="I32" s="8"/>
      <c r="J32" s="8"/>
      <c r="K32" s="8"/>
      <c r="L32" s="8"/>
      <c r="N32" s="70"/>
      <c r="O32" s="70" t="s">
        <v>86</v>
      </c>
      <c r="P32" s="70" t="s">
        <v>87</v>
      </c>
      <c r="Q32" s="70" t="s">
        <v>88</v>
      </c>
      <c r="R32" s="62"/>
      <c r="S32" s="62"/>
      <c r="T32" s="62"/>
      <c r="U32" s="62"/>
      <c r="V32" s="62"/>
      <c r="X32" s="34">
        <v>25000001</v>
      </c>
      <c r="Y32" s="88"/>
      <c r="Z32" s="89">
        <v>0</v>
      </c>
      <c r="AA32" s="10"/>
      <c r="AB32" s="7"/>
      <c r="AC32" s="7"/>
      <c r="AD32" s="7"/>
      <c r="AE32" s="7"/>
    </row>
    <row r="33" spans="1:31" ht="16.2">
      <c r="A33" s="1"/>
      <c r="B33" s="8"/>
      <c r="C33" s="8"/>
      <c r="D33" s="8"/>
      <c r="E33" s="8"/>
      <c r="F33" s="8"/>
      <c r="G33" s="8"/>
      <c r="H33" s="8"/>
      <c r="I33" s="8"/>
      <c r="J33" s="8"/>
      <c r="K33" s="8"/>
      <c r="L33" s="8"/>
      <c r="N33" s="70" t="s">
        <v>89</v>
      </c>
      <c r="O33" s="73">
        <v>430000</v>
      </c>
      <c r="P33" s="78">
        <v>310000</v>
      </c>
      <c r="Q33" s="78">
        <v>570000</v>
      </c>
      <c r="R33" s="62"/>
      <c r="S33" s="62"/>
      <c r="T33" s="62"/>
      <c r="U33" s="62"/>
      <c r="V33" s="62"/>
      <c r="X33" s="8"/>
      <c r="Y33" s="9"/>
      <c r="Z33" s="8"/>
      <c r="AA33" s="10"/>
      <c r="AB33" s="7"/>
      <c r="AC33" s="7"/>
      <c r="AD33" s="7"/>
      <c r="AE33" s="7"/>
    </row>
    <row r="34" spans="1:31" ht="16.2">
      <c r="A34" s="1"/>
      <c r="B34" s="8"/>
      <c r="C34" s="8"/>
      <c r="D34" s="8"/>
      <c r="E34" s="8"/>
      <c r="F34" s="8"/>
      <c r="G34" s="8"/>
      <c r="H34" s="8"/>
      <c r="I34" s="8"/>
      <c r="J34" s="8"/>
      <c r="K34" s="8"/>
      <c r="L34" s="8"/>
      <c r="M34" s="8"/>
      <c r="N34" s="8"/>
      <c r="O34" s="8"/>
      <c r="P34" s="8"/>
      <c r="Q34" s="8"/>
      <c r="R34" s="8"/>
      <c r="S34" s="8"/>
      <c r="T34" s="8"/>
      <c r="U34" s="8"/>
      <c r="V34" s="8"/>
      <c r="W34" s="8"/>
      <c r="X34" s="8"/>
      <c r="Y34" s="9"/>
      <c r="Z34" s="8"/>
      <c r="AA34" s="10"/>
      <c r="AB34" s="7"/>
      <c r="AC34" s="7"/>
      <c r="AD34" s="7"/>
      <c r="AE34" s="7"/>
    </row>
    <row r="35" spans="1:31" ht="16.2">
      <c r="A35" s="1"/>
      <c r="K35" s="8"/>
      <c r="L35" s="8"/>
      <c r="M35" s="8"/>
      <c r="N35" s="8"/>
      <c r="O35" s="8"/>
      <c r="P35" s="8"/>
      <c r="Q35" s="8"/>
      <c r="R35" s="8"/>
      <c r="S35" s="32"/>
      <c r="T35" s="8"/>
      <c r="U35" s="8"/>
      <c r="V35" s="8"/>
      <c r="W35" s="8"/>
      <c r="X35" s="144"/>
      <c r="Y35" s="9"/>
      <c r="Z35" s="8"/>
      <c r="AA35" s="10"/>
      <c r="AB35" s="7"/>
      <c r="AC35" s="7"/>
      <c r="AD35" s="7"/>
      <c r="AE35" s="7"/>
    </row>
    <row r="36" spans="1:31" ht="16.2">
      <c r="A36" s="1"/>
      <c r="K36" s="8"/>
      <c r="L36" s="8"/>
      <c r="M36" s="8"/>
      <c r="N36" s="8"/>
      <c r="O36" s="8"/>
      <c r="P36" s="8"/>
      <c r="Q36" s="8"/>
      <c r="R36" s="8"/>
      <c r="S36" s="32"/>
      <c r="T36" s="8"/>
      <c r="U36" s="8"/>
      <c r="V36" s="8"/>
      <c r="W36" s="8"/>
      <c r="X36" s="145"/>
      <c r="Y36" s="9"/>
      <c r="Z36" s="8"/>
      <c r="AA36" s="10"/>
      <c r="AB36" s="7"/>
      <c r="AC36" s="7"/>
      <c r="AD36" s="7"/>
      <c r="AE36" s="7"/>
    </row>
    <row r="37" spans="1:31" ht="16.2">
      <c r="A37" s="1"/>
      <c r="K37" s="8"/>
      <c r="L37" s="8"/>
      <c r="M37" s="8"/>
      <c r="N37" s="8"/>
      <c r="O37" s="8"/>
      <c r="P37" s="8"/>
      <c r="Q37" s="8"/>
      <c r="R37" s="8"/>
      <c r="S37" s="32"/>
      <c r="T37" s="8"/>
      <c r="U37" s="8"/>
      <c r="V37" s="8"/>
      <c r="W37" s="8"/>
      <c r="X37" s="144"/>
      <c r="Y37" s="9"/>
      <c r="Z37" s="8"/>
      <c r="AA37" s="10"/>
      <c r="AB37" s="7"/>
      <c r="AC37" s="7"/>
      <c r="AD37" s="7"/>
      <c r="AE37" s="7"/>
    </row>
    <row r="38" spans="1:31" ht="16.2">
      <c r="A38" s="1"/>
      <c r="K38" s="8"/>
      <c r="L38" s="8"/>
      <c r="M38" s="8"/>
      <c r="N38" s="8"/>
      <c r="O38" s="8"/>
      <c r="P38" s="8"/>
      <c r="Q38" s="8"/>
      <c r="R38" s="8"/>
      <c r="S38" s="8"/>
      <c r="T38" s="8"/>
      <c r="U38" s="8"/>
      <c r="V38" s="8"/>
      <c r="W38" s="8"/>
      <c r="X38" s="8"/>
      <c r="Y38" s="9"/>
      <c r="Z38" s="8"/>
      <c r="AA38" s="10"/>
      <c r="AB38" s="7"/>
      <c r="AC38" s="7"/>
      <c r="AD38" s="7"/>
      <c r="AE38" s="7"/>
    </row>
    <row r="39" spans="1:31" ht="16.2">
      <c r="A39" s="1"/>
      <c r="K39" s="8"/>
      <c r="L39" s="8"/>
      <c r="M39" s="8"/>
      <c r="N39" s="8"/>
      <c r="O39" s="8"/>
      <c r="P39" s="8"/>
      <c r="Q39" s="8"/>
      <c r="R39" s="8"/>
      <c r="S39" s="8"/>
      <c r="T39" s="8"/>
      <c r="U39" s="8"/>
      <c r="V39" s="8"/>
      <c r="W39" s="8"/>
    </row>
    <row r="40" spans="1:31" ht="16.2">
      <c r="A40" s="1"/>
      <c r="K40" s="8"/>
      <c r="L40" s="8"/>
      <c r="M40" s="8"/>
      <c r="N40" s="8"/>
      <c r="O40" s="8"/>
      <c r="P40" s="8"/>
      <c r="Q40" s="8"/>
      <c r="R40" s="8"/>
      <c r="S40" s="8"/>
      <c r="T40" s="8"/>
      <c r="U40" s="8"/>
      <c r="V40" s="8"/>
      <c r="W40" s="8"/>
    </row>
    <row r="41" spans="1:31" ht="16.2">
      <c r="A41" s="1"/>
      <c r="K41" s="8"/>
      <c r="L41" s="8"/>
      <c r="M41" s="8"/>
      <c r="N41" s="8"/>
      <c r="O41" s="8"/>
      <c r="P41" s="8"/>
      <c r="Q41" s="8"/>
      <c r="R41" s="8"/>
      <c r="S41" s="8"/>
      <c r="T41" s="8"/>
      <c r="U41" s="8"/>
      <c r="V41" s="8"/>
      <c r="W41" s="8"/>
    </row>
    <row r="42" spans="1:31" ht="16.2">
      <c r="A42" s="1"/>
      <c r="K42" s="8"/>
      <c r="L42" s="8"/>
      <c r="M42" s="8"/>
      <c r="N42" s="8"/>
      <c r="O42" s="8"/>
      <c r="P42" s="8"/>
      <c r="Q42" s="8"/>
      <c r="R42" s="8"/>
      <c r="S42" s="8"/>
      <c r="T42" s="8"/>
      <c r="U42" s="8"/>
      <c r="V42" s="8"/>
      <c r="W42" s="8"/>
    </row>
    <row r="43" spans="1:31" ht="16.2">
      <c r="A43" s="1"/>
      <c r="K43" s="8"/>
      <c r="L43" s="8"/>
      <c r="M43" s="8"/>
      <c r="N43" s="8"/>
      <c r="O43" s="8"/>
      <c r="P43" s="8"/>
      <c r="Q43" s="8"/>
      <c r="R43" s="8"/>
      <c r="S43" s="8"/>
      <c r="T43" s="8"/>
      <c r="U43" s="8"/>
      <c r="V43" s="8"/>
      <c r="W43" s="8"/>
    </row>
    <row r="44" spans="1:31">
      <c r="W44" s="8"/>
    </row>
    <row r="45" spans="1:31">
      <c r="T45" s="8"/>
      <c r="U45" s="8"/>
      <c r="V45" s="8"/>
    </row>
    <row r="46" spans="1:31">
      <c r="T46" s="8"/>
      <c r="U46" s="8"/>
      <c r="V46" s="8"/>
    </row>
  </sheetData>
  <sheetProtection sheet="1" objects="1" scenarios="1"/>
  <mergeCells count="59">
    <mergeCell ref="AA19:AH19"/>
    <mergeCell ref="AA12:AH12"/>
    <mergeCell ref="R15:R16"/>
    <mergeCell ref="S15:S16"/>
    <mergeCell ref="T15:T16"/>
    <mergeCell ref="A2:A5"/>
    <mergeCell ref="B2:B5"/>
    <mergeCell ref="C2:C5"/>
    <mergeCell ref="D2:D5"/>
    <mergeCell ref="E2:E5"/>
    <mergeCell ref="B23:C24"/>
    <mergeCell ref="F2:F5"/>
    <mergeCell ref="G2:G5"/>
    <mergeCell ref="X10:Z11"/>
    <mergeCell ref="Y13:Z13"/>
    <mergeCell ref="H23:K23"/>
    <mergeCell ref="Y2:Z2"/>
    <mergeCell ref="H2:H5"/>
    <mergeCell ref="I2:I5"/>
    <mergeCell ref="J2:J5"/>
    <mergeCell ref="S2:S5"/>
    <mergeCell ref="M2:M5"/>
    <mergeCell ref="N2:N5"/>
    <mergeCell ref="O2:O5"/>
    <mergeCell ref="D23:G23"/>
    <mergeCell ref="H15:H16"/>
    <mergeCell ref="Q2:Q5"/>
    <mergeCell ref="R2:R5"/>
    <mergeCell ref="L2:L5"/>
    <mergeCell ref="K2:K5"/>
    <mergeCell ref="B30:C30"/>
    <mergeCell ref="B25:C25"/>
    <mergeCell ref="B26:C26"/>
    <mergeCell ref="B27:C27"/>
    <mergeCell ref="O27:P27"/>
    <mergeCell ref="B28:C28"/>
    <mergeCell ref="B29:C29"/>
    <mergeCell ref="I15:I16"/>
    <mergeCell ref="N15:N16"/>
    <mergeCell ref="O15:O16"/>
    <mergeCell ref="P15:P16"/>
    <mergeCell ref="P2:P5"/>
    <mergeCell ref="Y28:Z28"/>
    <mergeCell ref="S30:T30"/>
    <mergeCell ref="O30:P30"/>
    <mergeCell ref="Q30:R30"/>
    <mergeCell ref="X12:Z12"/>
    <mergeCell ref="Y20:Z20"/>
    <mergeCell ref="Q27:R27"/>
    <mergeCell ref="S27:T27"/>
    <mergeCell ref="X19:Z19"/>
    <mergeCell ref="Q15:Q16"/>
    <mergeCell ref="T2:T5"/>
    <mergeCell ref="U2:U5"/>
    <mergeCell ref="V2:V5"/>
    <mergeCell ref="U27:V27"/>
    <mergeCell ref="U30:V30"/>
    <mergeCell ref="U15:U16"/>
    <mergeCell ref="V15:V16"/>
  </mergeCells>
  <phoneticPr fontId="3"/>
  <dataValidations count="1">
    <dataValidation allowBlank="1" showInputMessage="1" showErrorMessage="1" error="整数を入力してください。_x000a_マイナスの場合は、0を入力してください。" sqref="B15:D16 IZ15:JB16 SV15:SX16 ACR15:ACT16 AMN15:AMP16 AWJ15:AWL16 BGF15:BGH16 BQB15:BQD16 BZX15:BZZ16 CJT15:CJV16 CTP15:CTR16 DDL15:DDN16 DNH15:DNJ16 DXD15:DXF16 EGZ15:EHB16 EQV15:EQX16 FAR15:FAT16 FKN15:FKP16 FUJ15:FUL16 GEF15:GEH16 GOB15:GOD16 GXX15:GXZ16 HHT15:HHV16 HRP15:HRR16 IBL15:IBN16 ILH15:ILJ16 IVD15:IVF16 JEZ15:JFB16 JOV15:JOX16 JYR15:JYT16 KIN15:KIP16 KSJ15:KSL16 LCF15:LCH16 LMB15:LMD16 LVX15:LVZ16 MFT15:MFV16 MPP15:MPR16 MZL15:MZN16 NJH15:NJJ16 NTD15:NTF16 OCZ15:ODB16 OMV15:OMX16 OWR15:OWT16 PGN15:PGP16 PQJ15:PQL16 QAF15:QAH16 QKB15:QKD16 QTX15:QTZ16 RDT15:RDV16 RNP15:RNR16 RXL15:RXN16 SHH15:SHJ16 SRD15:SRF16 TAZ15:TBB16 TKV15:TKX16 TUR15:TUT16 UEN15:UEP16 UOJ15:UOL16 UYF15:UYH16 VIB15:VID16 VRX15:VRZ16 WBT15:WBV16 WLP15:WLR16 WVL15:WVN16 B65551:D65552 IZ65551:JB65552 SV65551:SX65552 ACR65551:ACT65552 AMN65551:AMP65552 AWJ65551:AWL65552 BGF65551:BGH65552 BQB65551:BQD65552 BZX65551:BZZ65552 CJT65551:CJV65552 CTP65551:CTR65552 DDL65551:DDN65552 DNH65551:DNJ65552 DXD65551:DXF65552 EGZ65551:EHB65552 EQV65551:EQX65552 FAR65551:FAT65552 FKN65551:FKP65552 FUJ65551:FUL65552 GEF65551:GEH65552 GOB65551:GOD65552 GXX65551:GXZ65552 HHT65551:HHV65552 HRP65551:HRR65552 IBL65551:IBN65552 ILH65551:ILJ65552 IVD65551:IVF65552 JEZ65551:JFB65552 JOV65551:JOX65552 JYR65551:JYT65552 KIN65551:KIP65552 KSJ65551:KSL65552 LCF65551:LCH65552 LMB65551:LMD65552 LVX65551:LVZ65552 MFT65551:MFV65552 MPP65551:MPR65552 MZL65551:MZN65552 NJH65551:NJJ65552 NTD65551:NTF65552 OCZ65551:ODB65552 OMV65551:OMX65552 OWR65551:OWT65552 PGN65551:PGP65552 PQJ65551:PQL65552 QAF65551:QAH65552 QKB65551:QKD65552 QTX65551:QTZ65552 RDT65551:RDV65552 RNP65551:RNR65552 RXL65551:RXN65552 SHH65551:SHJ65552 SRD65551:SRF65552 TAZ65551:TBB65552 TKV65551:TKX65552 TUR65551:TUT65552 UEN65551:UEP65552 UOJ65551:UOL65552 UYF65551:UYH65552 VIB65551:VID65552 VRX65551:VRZ65552 WBT65551:WBV65552 WLP65551:WLR65552 WVL65551:WVN65552 B131087:D131088 IZ131087:JB131088 SV131087:SX131088 ACR131087:ACT131088 AMN131087:AMP131088 AWJ131087:AWL131088 BGF131087:BGH131088 BQB131087:BQD131088 BZX131087:BZZ131088 CJT131087:CJV131088 CTP131087:CTR131088 DDL131087:DDN131088 DNH131087:DNJ131088 DXD131087:DXF131088 EGZ131087:EHB131088 EQV131087:EQX131088 FAR131087:FAT131088 FKN131087:FKP131088 FUJ131087:FUL131088 GEF131087:GEH131088 GOB131087:GOD131088 GXX131087:GXZ131088 HHT131087:HHV131088 HRP131087:HRR131088 IBL131087:IBN131088 ILH131087:ILJ131088 IVD131087:IVF131088 JEZ131087:JFB131088 JOV131087:JOX131088 JYR131087:JYT131088 KIN131087:KIP131088 KSJ131087:KSL131088 LCF131087:LCH131088 LMB131087:LMD131088 LVX131087:LVZ131088 MFT131087:MFV131088 MPP131087:MPR131088 MZL131087:MZN131088 NJH131087:NJJ131088 NTD131087:NTF131088 OCZ131087:ODB131088 OMV131087:OMX131088 OWR131087:OWT131088 PGN131087:PGP131088 PQJ131087:PQL131088 QAF131087:QAH131088 QKB131087:QKD131088 QTX131087:QTZ131088 RDT131087:RDV131088 RNP131087:RNR131088 RXL131087:RXN131088 SHH131087:SHJ131088 SRD131087:SRF131088 TAZ131087:TBB131088 TKV131087:TKX131088 TUR131087:TUT131088 UEN131087:UEP131088 UOJ131087:UOL131088 UYF131087:UYH131088 VIB131087:VID131088 VRX131087:VRZ131088 WBT131087:WBV131088 WLP131087:WLR131088 WVL131087:WVN131088 B196623:D196624 IZ196623:JB196624 SV196623:SX196624 ACR196623:ACT196624 AMN196623:AMP196624 AWJ196623:AWL196624 BGF196623:BGH196624 BQB196623:BQD196624 BZX196623:BZZ196624 CJT196623:CJV196624 CTP196623:CTR196624 DDL196623:DDN196624 DNH196623:DNJ196624 DXD196623:DXF196624 EGZ196623:EHB196624 EQV196623:EQX196624 FAR196623:FAT196624 FKN196623:FKP196624 FUJ196623:FUL196624 GEF196623:GEH196624 GOB196623:GOD196624 GXX196623:GXZ196624 HHT196623:HHV196624 HRP196623:HRR196624 IBL196623:IBN196624 ILH196623:ILJ196624 IVD196623:IVF196624 JEZ196623:JFB196624 JOV196623:JOX196624 JYR196623:JYT196624 KIN196623:KIP196624 KSJ196623:KSL196624 LCF196623:LCH196624 LMB196623:LMD196624 LVX196623:LVZ196624 MFT196623:MFV196624 MPP196623:MPR196624 MZL196623:MZN196624 NJH196623:NJJ196624 NTD196623:NTF196624 OCZ196623:ODB196624 OMV196623:OMX196624 OWR196623:OWT196624 PGN196623:PGP196624 PQJ196623:PQL196624 QAF196623:QAH196624 QKB196623:QKD196624 QTX196623:QTZ196624 RDT196623:RDV196624 RNP196623:RNR196624 RXL196623:RXN196624 SHH196623:SHJ196624 SRD196623:SRF196624 TAZ196623:TBB196624 TKV196623:TKX196624 TUR196623:TUT196624 UEN196623:UEP196624 UOJ196623:UOL196624 UYF196623:UYH196624 VIB196623:VID196624 VRX196623:VRZ196624 WBT196623:WBV196624 WLP196623:WLR196624 WVL196623:WVN196624 B262159:D262160 IZ262159:JB262160 SV262159:SX262160 ACR262159:ACT262160 AMN262159:AMP262160 AWJ262159:AWL262160 BGF262159:BGH262160 BQB262159:BQD262160 BZX262159:BZZ262160 CJT262159:CJV262160 CTP262159:CTR262160 DDL262159:DDN262160 DNH262159:DNJ262160 DXD262159:DXF262160 EGZ262159:EHB262160 EQV262159:EQX262160 FAR262159:FAT262160 FKN262159:FKP262160 FUJ262159:FUL262160 GEF262159:GEH262160 GOB262159:GOD262160 GXX262159:GXZ262160 HHT262159:HHV262160 HRP262159:HRR262160 IBL262159:IBN262160 ILH262159:ILJ262160 IVD262159:IVF262160 JEZ262159:JFB262160 JOV262159:JOX262160 JYR262159:JYT262160 KIN262159:KIP262160 KSJ262159:KSL262160 LCF262159:LCH262160 LMB262159:LMD262160 LVX262159:LVZ262160 MFT262159:MFV262160 MPP262159:MPR262160 MZL262159:MZN262160 NJH262159:NJJ262160 NTD262159:NTF262160 OCZ262159:ODB262160 OMV262159:OMX262160 OWR262159:OWT262160 PGN262159:PGP262160 PQJ262159:PQL262160 QAF262159:QAH262160 QKB262159:QKD262160 QTX262159:QTZ262160 RDT262159:RDV262160 RNP262159:RNR262160 RXL262159:RXN262160 SHH262159:SHJ262160 SRD262159:SRF262160 TAZ262159:TBB262160 TKV262159:TKX262160 TUR262159:TUT262160 UEN262159:UEP262160 UOJ262159:UOL262160 UYF262159:UYH262160 VIB262159:VID262160 VRX262159:VRZ262160 WBT262159:WBV262160 WLP262159:WLR262160 WVL262159:WVN262160 B327695:D327696 IZ327695:JB327696 SV327695:SX327696 ACR327695:ACT327696 AMN327695:AMP327696 AWJ327695:AWL327696 BGF327695:BGH327696 BQB327695:BQD327696 BZX327695:BZZ327696 CJT327695:CJV327696 CTP327695:CTR327696 DDL327695:DDN327696 DNH327695:DNJ327696 DXD327695:DXF327696 EGZ327695:EHB327696 EQV327695:EQX327696 FAR327695:FAT327696 FKN327695:FKP327696 FUJ327695:FUL327696 GEF327695:GEH327696 GOB327695:GOD327696 GXX327695:GXZ327696 HHT327695:HHV327696 HRP327695:HRR327696 IBL327695:IBN327696 ILH327695:ILJ327696 IVD327695:IVF327696 JEZ327695:JFB327696 JOV327695:JOX327696 JYR327695:JYT327696 KIN327695:KIP327696 KSJ327695:KSL327696 LCF327695:LCH327696 LMB327695:LMD327696 LVX327695:LVZ327696 MFT327695:MFV327696 MPP327695:MPR327696 MZL327695:MZN327696 NJH327695:NJJ327696 NTD327695:NTF327696 OCZ327695:ODB327696 OMV327695:OMX327696 OWR327695:OWT327696 PGN327695:PGP327696 PQJ327695:PQL327696 QAF327695:QAH327696 QKB327695:QKD327696 QTX327695:QTZ327696 RDT327695:RDV327696 RNP327695:RNR327696 RXL327695:RXN327696 SHH327695:SHJ327696 SRD327695:SRF327696 TAZ327695:TBB327696 TKV327695:TKX327696 TUR327695:TUT327696 UEN327695:UEP327696 UOJ327695:UOL327696 UYF327695:UYH327696 VIB327695:VID327696 VRX327695:VRZ327696 WBT327695:WBV327696 WLP327695:WLR327696 WVL327695:WVN327696 B393231:D393232 IZ393231:JB393232 SV393231:SX393232 ACR393231:ACT393232 AMN393231:AMP393232 AWJ393231:AWL393232 BGF393231:BGH393232 BQB393231:BQD393232 BZX393231:BZZ393232 CJT393231:CJV393232 CTP393231:CTR393232 DDL393231:DDN393232 DNH393231:DNJ393232 DXD393231:DXF393232 EGZ393231:EHB393232 EQV393231:EQX393232 FAR393231:FAT393232 FKN393231:FKP393232 FUJ393231:FUL393232 GEF393231:GEH393232 GOB393231:GOD393232 GXX393231:GXZ393232 HHT393231:HHV393232 HRP393231:HRR393232 IBL393231:IBN393232 ILH393231:ILJ393232 IVD393231:IVF393232 JEZ393231:JFB393232 JOV393231:JOX393232 JYR393231:JYT393232 KIN393231:KIP393232 KSJ393231:KSL393232 LCF393231:LCH393232 LMB393231:LMD393232 LVX393231:LVZ393232 MFT393231:MFV393232 MPP393231:MPR393232 MZL393231:MZN393232 NJH393231:NJJ393232 NTD393231:NTF393232 OCZ393231:ODB393232 OMV393231:OMX393232 OWR393231:OWT393232 PGN393231:PGP393232 PQJ393231:PQL393232 QAF393231:QAH393232 QKB393231:QKD393232 QTX393231:QTZ393232 RDT393231:RDV393232 RNP393231:RNR393232 RXL393231:RXN393232 SHH393231:SHJ393232 SRD393231:SRF393232 TAZ393231:TBB393232 TKV393231:TKX393232 TUR393231:TUT393232 UEN393231:UEP393232 UOJ393231:UOL393232 UYF393231:UYH393232 VIB393231:VID393232 VRX393231:VRZ393232 WBT393231:WBV393232 WLP393231:WLR393232 WVL393231:WVN393232 B458767:D458768 IZ458767:JB458768 SV458767:SX458768 ACR458767:ACT458768 AMN458767:AMP458768 AWJ458767:AWL458768 BGF458767:BGH458768 BQB458767:BQD458768 BZX458767:BZZ458768 CJT458767:CJV458768 CTP458767:CTR458768 DDL458767:DDN458768 DNH458767:DNJ458768 DXD458767:DXF458768 EGZ458767:EHB458768 EQV458767:EQX458768 FAR458767:FAT458768 FKN458767:FKP458768 FUJ458767:FUL458768 GEF458767:GEH458768 GOB458767:GOD458768 GXX458767:GXZ458768 HHT458767:HHV458768 HRP458767:HRR458768 IBL458767:IBN458768 ILH458767:ILJ458768 IVD458767:IVF458768 JEZ458767:JFB458768 JOV458767:JOX458768 JYR458767:JYT458768 KIN458767:KIP458768 KSJ458767:KSL458768 LCF458767:LCH458768 LMB458767:LMD458768 LVX458767:LVZ458768 MFT458767:MFV458768 MPP458767:MPR458768 MZL458767:MZN458768 NJH458767:NJJ458768 NTD458767:NTF458768 OCZ458767:ODB458768 OMV458767:OMX458768 OWR458767:OWT458768 PGN458767:PGP458768 PQJ458767:PQL458768 QAF458767:QAH458768 QKB458767:QKD458768 QTX458767:QTZ458768 RDT458767:RDV458768 RNP458767:RNR458768 RXL458767:RXN458768 SHH458767:SHJ458768 SRD458767:SRF458768 TAZ458767:TBB458768 TKV458767:TKX458768 TUR458767:TUT458768 UEN458767:UEP458768 UOJ458767:UOL458768 UYF458767:UYH458768 VIB458767:VID458768 VRX458767:VRZ458768 WBT458767:WBV458768 WLP458767:WLR458768 WVL458767:WVN458768 B524303:D524304 IZ524303:JB524304 SV524303:SX524304 ACR524303:ACT524304 AMN524303:AMP524304 AWJ524303:AWL524304 BGF524303:BGH524304 BQB524303:BQD524304 BZX524303:BZZ524304 CJT524303:CJV524304 CTP524303:CTR524304 DDL524303:DDN524304 DNH524303:DNJ524304 DXD524303:DXF524304 EGZ524303:EHB524304 EQV524303:EQX524304 FAR524303:FAT524304 FKN524303:FKP524304 FUJ524303:FUL524304 GEF524303:GEH524304 GOB524303:GOD524304 GXX524303:GXZ524304 HHT524303:HHV524304 HRP524303:HRR524304 IBL524303:IBN524304 ILH524303:ILJ524304 IVD524303:IVF524304 JEZ524303:JFB524304 JOV524303:JOX524304 JYR524303:JYT524304 KIN524303:KIP524304 KSJ524303:KSL524304 LCF524303:LCH524304 LMB524303:LMD524304 LVX524303:LVZ524304 MFT524303:MFV524304 MPP524303:MPR524304 MZL524303:MZN524304 NJH524303:NJJ524304 NTD524303:NTF524304 OCZ524303:ODB524304 OMV524303:OMX524304 OWR524303:OWT524304 PGN524303:PGP524304 PQJ524303:PQL524304 QAF524303:QAH524304 QKB524303:QKD524304 QTX524303:QTZ524304 RDT524303:RDV524304 RNP524303:RNR524304 RXL524303:RXN524304 SHH524303:SHJ524304 SRD524303:SRF524304 TAZ524303:TBB524304 TKV524303:TKX524304 TUR524303:TUT524304 UEN524303:UEP524304 UOJ524303:UOL524304 UYF524303:UYH524304 VIB524303:VID524304 VRX524303:VRZ524304 WBT524303:WBV524304 WLP524303:WLR524304 WVL524303:WVN524304 B589839:D589840 IZ589839:JB589840 SV589839:SX589840 ACR589839:ACT589840 AMN589839:AMP589840 AWJ589839:AWL589840 BGF589839:BGH589840 BQB589839:BQD589840 BZX589839:BZZ589840 CJT589839:CJV589840 CTP589839:CTR589840 DDL589839:DDN589840 DNH589839:DNJ589840 DXD589839:DXF589840 EGZ589839:EHB589840 EQV589839:EQX589840 FAR589839:FAT589840 FKN589839:FKP589840 FUJ589839:FUL589840 GEF589839:GEH589840 GOB589839:GOD589840 GXX589839:GXZ589840 HHT589839:HHV589840 HRP589839:HRR589840 IBL589839:IBN589840 ILH589839:ILJ589840 IVD589839:IVF589840 JEZ589839:JFB589840 JOV589839:JOX589840 JYR589839:JYT589840 KIN589839:KIP589840 KSJ589839:KSL589840 LCF589839:LCH589840 LMB589839:LMD589840 LVX589839:LVZ589840 MFT589839:MFV589840 MPP589839:MPR589840 MZL589839:MZN589840 NJH589839:NJJ589840 NTD589839:NTF589840 OCZ589839:ODB589840 OMV589839:OMX589840 OWR589839:OWT589840 PGN589839:PGP589840 PQJ589839:PQL589840 QAF589839:QAH589840 QKB589839:QKD589840 QTX589839:QTZ589840 RDT589839:RDV589840 RNP589839:RNR589840 RXL589839:RXN589840 SHH589839:SHJ589840 SRD589839:SRF589840 TAZ589839:TBB589840 TKV589839:TKX589840 TUR589839:TUT589840 UEN589839:UEP589840 UOJ589839:UOL589840 UYF589839:UYH589840 VIB589839:VID589840 VRX589839:VRZ589840 WBT589839:WBV589840 WLP589839:WLR589840 WVL589839:WVN589840 B655375:D655376 IZ655375:JB655376 SV655375:SX655376 ACR655375:ACT655376 AMN655375:AMP655376 AWJ655375:AWL655376 BGF655375:BGH655376 BQB655375:BQD655376 BZX655375:BZZ655376 CJT655375:CJV655376 CTP655375:CTR655376 DDL655375:DDN655376 DNH655375:DNJ655376 DXD655375:DXF655376 EGZ655375:EHB655376 EQV655375:EQX655376 FAR655375:FAT655376 FKN655375:FKP655376 FUJ655375:FUL655376 GEF655375:GEH655376 GOB655375:GOD655376 GXX655375:GXZ655376 HHT655375:HHV655376 HRP655375:HRR655376 IBL655375:IBN655376 ILH655375:ILJ655376 IVD655375:IVF655376 JEZ655375:JFB655376 JOV655375:JOX655376 JYR655375:JYT655376 KIN655375:KIP655376 KSJ655375:KSL655376 LCF655375:LCH655376 LMB655375:LMD655376 LVX655375:LVZ655376 MFT655375:MFV655376 MPP655375:MPR655376 MZL655375:MZN655376 NJH655375:NJJ655376 NTD655375:NTF655376 OCZ655375:ODB655376 OMV655375:OMX655376 OWR655375:OWT655376 PGN655375:PGP655376 PQJ655375:PQL655376 QAF655375:QAH655376 QKB655375:QKD655376 QTX655375:QTZ655376 RDT655375:RDV655376 RNP655375:RNR655376 RXL655375:RXN655376 SHH655375:SHJ655376 SRD655375:SRF655376 TAZ655375:TBB655376 TKV655375:TKX655376 TUR655375:TUT655376 UEN655375:UEP655376 UOJ655375:UOL655376 UYF655375:UYH655376 VIB655375:VID655376 VRX655375:VRZ655376 WBT655375:WBV655376 WLP655375:WLR655376 WVL655375:WVN655376 B720911:D720912 IZ720911:JB720912 SV720911:SX720912 ACR720911:ACT720912 AMN720911:AMP720912 AWJ720911:AWL720912 BGF720911:BGH720912 BQB720911:BQD720912 BZX720911:BZZ720912 CJT720911:CJV720912 CTP720911:CTR720912 DDL720911:DDN720912 DNH720911:DNJ720912 DXD720911:DXF720912 EGZ720911:EHB720912 EQV720911:EQX720912 FAR720911:FAT720912 FKN720911:FKP720912 FUJ720911:FUL720912 GEF720911:GEH720912 GOB720911:GOD720912 GXX720911:GXZ720912 HHT720911:HHV720912 HRP720911:HRR720912 IBL720911:IBN720912 ILH720911:ILJ720912 IVD720911:IVF720912 JEZ720911:JFB720912 JOV720911:JOX720912 JYR720911:JYT720912 KIN720911:KIP720912 KSJ720911:KSL720912 LCF720911:LCH720912 LMB720911:LMD720912 LVX720911:LVZ720912 MFT720911:MFV720912 MPP720911:MPR720912 MZL720911:MZN720912 NJH720911:NJJ720912 NTD720911:NTF720912 OCZ720911:ODB720912 OMV720911:OMX720912 OWR720911:OWT720912 PGN720911:PGP720912 PQJ720911:PQL720912 QAF720911:QAH720912 QKB720911:QKD720912 QTX720911:QTZ720912 RDT720911:RDV720912 RNP720911:RNR720912 RXL720911:RXN720912 SHH720911:SHJ720912 SRD720911:SRF720912 TAZ720911:TBB720912 TKV720911:TKX720912 TUR720911:TUT720912 UEN720911:UEP720912 UOJ720911:UOL720912 UYF720911:UYH720912 VIB720911:VID720912 VRX720911:VRZ720912 WBT720911:WBV720912 WLP720911:WLR720912 WVL720911:WVN720912 B786447:D786448 IZ786447:JB786448 SV786447:SX786448 ACR786447:ACT786448 AMN786447:AMP786448 AWJ786447:AWL786448 BGF786447:BGH786448 BQB786447:BQD786448 BZX786447:BZZ786448 CJT786447:CJV786448 CTP786447:CTR786448 DDL786447:DDN786448 DNH786447:DNJ786448 DXD786447:DXF786448 EGZ786447:EHB786448 EQV786447:EQX786448 FAR786447:FAT786448 FKN786447:FKP786448 FUJ786447:FUL786448 GEF786447:GEH786448 GOB786447:GOD786448 GXX786447:GXZ786448 HHT786447:HHV786448 HRP786447:HRR786448 IBL786447:IBN786448 ILH786447:ILJ786448 IVD786447:IVF786448 JEZ786447:JFB786448 JOV786447:JOX786448 JYR786447:JYT786448 KIN786447:KIP786448 KSJ786447:KSL786448 LCF786447:LCH786448 LMB786447:LMD786448 LVX786447:LVZ786448 MFT786447:MFV786448 MPP786447:MPR786448 MZL786447:MZN786448 NJH786447:NJJ786448 NTD786447:NTF786448 OCZ786447:ODB786448 OMV786447:OMX786448 OWR786447:OWT786448 PGN786447:PGP786448 PQJ786447:PQL786448 QAF786447:QAH786448 QKB786447:QKD786448 QTX786447:QTZ786448 RDT786447:RDV786448 RNP786447:RNR786448 RXL786447:RXN786448 SHH786447:SHJ786448 SRD786447:SRF786448 TAZ786447:TBB786448 TKV786447:TKX786448 TUR786447:TUT786448 UEN786447:UEP786448 UOJ786447:UOL786448 UYF786447:UYH786448 VIB786447:VID786448 VRX786447:VRZ786448 WBT786447:WBV786448 WLP786447:WLR786448 WVL786447:WVN786448 B851983:D851984 IZ851983:JB851984 SV851983:SX851984 ACR851983:ACT851984 AMN851983:AMP851984 AWJ851983:AWL851984 BGF851983:BGH851984 BQB851983:BQD851984 BZX851983:BZZ851984 CJT851983:CJV851984 CTP851983:CTR851984 DDL851983:DDN851984 DNH851983:DNJ851984 DXD851983:DXF851984 EGZ851983:EHB851984 EQV851983:EQX851984 FAR851983:FAT851984 FKN851983:FKP851984 FUJ851983:FUL851984 GEF851983:GEH851984 GOB851983:GOD851984 GXX851983:GXZ851984 HHT851983:HHV851984 HRP851983:HRR851984 IBL851983:IBN851984 ILH851983:ILJ851984 IVD851983:IVF851984 JEZ851983:JFB851984 JOV851983:JOX851984 JYR851983:JYT851984 KIN851983:KIP851984 KSJ851983:KSL851984 LCF851983:LCH851984 LMB851983:LMD851984 LVX851983:LVZ851984 MFT851983:MFV851984 MPP851983:MPR851984 MZL851983:MZN851984 NJH851983:NJJ851984 NTD851983:NTF851984 OCZ851983:ODB851984 OMV851983:OMX851984 OWR851983:OWT851984 PGN851983:PGP851984 PQJ851983:PQL851984 QAF851983:QAH851984 QKB851983:QKD851984 QTX851983:QTZ851984 RDT851983:RDV851984 RNP851983:RNR851984 RXL851983:RXN851984 SHH851983:SHJ851984 SRD851983:SRF851984 TAZ851983:TBB851984 TKV851983:TKX851984 TUR851983:TUT851984 UEN851983:UEP851984 UOJ851983:UOL851984 UYF851983:UYH851984 VIB851983:VID851984 VRX851983:VRZ851984 WBT851983:WBV851984 WLP851983:WLR851984 WVL851983:WVN851984 B917519:D917520 IZ917519:JB917520 SV917519:SX917520 ACR917519:ACT917520 AMN917519:AMP917520 AWJ917519:AWL917520 BGF917519:BGH917520 BQB917519:BQD917520 BZX917519:BZZ917520 CJT917519:CJV917520 CTP917519:CTR917520 DDL917519:DDN917520 DNH917519:DNJ917520 DXD917519:DXF917520 EGZ917519:EHB917520 EQV917519:EQX917520 FAR917519:FAT917520 FKN917519:FKP917520 FUJ917519:FUL917520 GEF917519:GEH917520 GOB917519:GOD917520 GXX917519:GXZ917520 HHT917519:HHV917520 HRP917519:HRR917520 IBL917519:IBN917520 ILH917519:ILJ917520 IVD917519:IVF917520 JEZ917519:JFB917520 JOV917519:JOX917520 JYR917519:JYT917520 KIN917519:KIP917520 KSJ917519:KSL917520 LCF917519:LCH917520 LMB917519:LMD917520 LVX917519:LVZ917520 MFT917519:MFV917520 MPP917519:MPR917520 MZL917519:MZN917520 NJH917519:NJJ917520 NTD917519:NTF917520 OCZ917519:ODB917520 OMV917519:OMX917520 OWR917519:OWT917520 PGN917519:PGP917520 PQJ917519:PQL917520 QAF917519:QAH917520 QKB917519:QKD917520 QTX917519:QTZ917520 RDT917519:RDV917520 RNP917519:RNR917520 RXL917519:RXN917520 SHH917519:SHJ917520 SRD917519:SRF917520 TAZ917519:TBB917520 TKV917519:TKX917520 TUR917519:TUT917520 UEN917519:UEP917520 UOJ917519:UOL917520 UYF917519:UYH917520 VIB917519:VID917520 VRX917519:VRZ917520 WBT917519:WBV917520 WLP917519:WLR917520 WVL917519:WVN917520 B983055:D983056 IZ983055:JB983056 SV983055:SX983056 ACR983055:ACT983056 AMN983055:AMP983056 AWJ983055:AWL983056 BGF983055:BGH983056 BQB983055:BQD983056 BZX983055:BZZ983056 CJT983055:CJV983056 CTP983055:CTR983056 DDL983055:DDN983056 DNH983055:DNJ983056 DXD983055:DXF983056 EGZ983055:EHB983056 EQV983055:EQX983056 FAR983055:FAT983056 FKN983055:FKP983056 FUJ983055:FUL983056 GEF983055:GEH983056 GOB983055:GOD983056 GXX983055:GXZ983056 HHT983055:HHV983056 HRP983055:HRR983056 IBL983055:IBN983056 ILH983055:ILJ983056 IVD983055:IVF983056 JEZ983055:JFB983056 JOV983055:JOX983056 JYR983055:JYT983056 KIN983055:KIP983056 KSJ983055:KSL983056 LCF983055:LCH983056 LMB983055:LMD983056 LVX983055:LVZ983056 MFT983055:MFV983056 MPP983055:MPR983056 MZL983055:MZN983056 NJH983055:NJJ983056 NTD983055:NTF983056 OCZ983055:ODB983056 OMV983055:OMX983056 OWR983055:OWT983056 PGN983055:PGP983056 PQJ983055:PQL983056 QAF983055:QAH983056 QKB983055:QKD983056 QTX983055:QTZ983056 RDT983055:RDV983056 RNP983055:RNR983056 RXL983055:RXN983056 SHH983055:SHJ983056 SRD983055:SRF983056 TAZ983055:TBB983056 TKV983055:TKX983056 TUR983055:TUT983056 UEN983055:UEP983056 UOJ983055:UOL983056 UYF983055:UYH983056 VIB983055:VID983056 VRX983055:VRZ983056 WBT983055:WBV983056 WLP983055:WLR983056 WVL983055:WVN983056 WVL983049:WVO983053 IZ6:JC13 SV6:SY13 ACR6:ACU13 AMN6:AMQ13 AWJ6:AWM13 BGF6:BGI13 BQB6:BQE13 BZX6:CAA13 CJT6:CJW13 CTP6:CTS13 DDL6:DDO13 DNH6:DNK13 DXD6:DXG13 EGZ6:EHC13 EQV6:EQY13 FAR6:FAU13 FKN6:FKQ13 FUJ6:FUM13 GEF6:GEI13 GOB6:GOE13 GXX6:GYA13 HHT6:HHW13 HRP6:HRS13 IBL6:IBO13 ILH6:ILK13 IVD6:IVG13 JEZ6:JFC13 JOV6:JOY13 JYR6:JYU13 KIN6:KIQ13 KSJ6:KSM13 LCF6:LCI13 LMB6:LME13 LVX6:LWA13 MFT6:MFW13 MPP6:MPS13 MZL6:MZO13 NJH6:NJK13 NTD6:NTG13 OCZ6:ODC13 OMV6:OMY13 OWR6:OWU13 PGN6:PGQ13 PQJ6:PQM13 QAF6:QAI13 QKB6:QKE13 QTX6:QUA13 RDT6:RDW13 RNP6:RNS13 RXL6:RXO13 SHH6:SHK13 SRD6:SRG13 TAZ6:TBC13 TKV6:TKY13 TUR6:TUU13 UEN6:UEQ13 UOJ6:UOM13 UYF6:UYI13 VIB6:VIE13 VRX6:VSA13 WBT6:WBW13 WLP6:WLS13 WVL6:WVO13 B65545:E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B131081:E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B196617:E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B262153:E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B327689:E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B393225:E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B458761:E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B524297:E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B589833:E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B655369:E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B720905:E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B786441:E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B851977:E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B917513:E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B983049:E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B6:E13" xr:uid="{00000000-0002-0000-0100-000000000000}">
      <formula1>0</formula1>
      <formula2>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allowBlank="1" showInputMessage="1" showErrorMessage="1" xr:uid="{00000000-0002-0000-0100-000001000000}">
          <x14:formula1>
            <xm:f>0</xm:f>
          </x14:formula1>
          <x14:formula2>
            <xm:f>0</xm:f>
          </x14:formula2>
          <xm:sqref>N26:V26 JL26:JR26 TH26:TN26 ADD26:ADJ26 AMZ26:ANF26 AWV26:AXB26 BGR26:BGX26 BQN26:BQT26 CAJ26:CAP26 CKF26:CKL26 CUB26:CUH26 DDX26:DED26 DNT26:DNZ26 DXP26:DXV26 EHL26:EHR26 ERH26:ERN26 FBD26:FBJ26 FKZ26:FLF26 FUV26:FVB26 GER26:GEX26 GON26:GOT26 GYJ26:GYP26 HIF26:HIL26 HSB26:HSH26 IBX26:ICD26 ILT26:ILZ26 IVP26:IVV26 JFL26:JFR26 JPH26:JPN26 JZD26:JZJ26 KIZ26:KJF26 KSV26:KTB26 LCR26:LCX26 LMN26:LMT26 LWJ26:LWP26 MGF26:MGL26 MQB26:MQH26 MZX26:NAD26 NJT26:NJZ26 NTP26:NTV26 ODL26:ODR26 ONH26:ONN26 OXD26:OXJ26 PGZ26:PHF26 PQV26:PRB26 QAR26:QAX26 QKN26:QKT26 QUJ26:QUP26 REF26:REL26 ROB26:ROH26 RXX26:RYD26 SHT26:SHZ26 SRP26:SRV26 TBL26:TBR26 TLH26:TLN26 TVD26:TVJ26 UEZ26:UFF26 UOV26:UPB26 UYR26:UYX26 VIN26:VIT26 VSJ26:VSP26 WCF26:WCL26 WMB26:WMH26 WVX26:WWD26 N65562:V65562 JL65562:JR65562 TH65562:TN65562 ADD65562:ADJ65562 AMZ65562:ANF65562 AWV65562:AXB65562 BGR65562:BGX65562 BQN65562:BQT65562 CAJ65562:CAP65562 CKF65562:CKL65562 CUB65562:CUH65562 DDX65562:DED65562 DNT65562:DNZ65562 DXP65562:DXV65562 EHL65562:EHR65562 ERH65562:ERN65562 FBD65562:FBJ65562 FKZ65562:FLF65562 FUV65562:FVB65562 GER65562:GEX65562 GON65562:GOT65562 GYJ65562:GYP65562 HIF65562:HIL65562 HSB65562:HSH65562 IBX65562:ICD65562 ILT65562:ILZ65562 IVP65562:IVV65562 JFL65562:JFR65562 JPH65562:JPN65562 JZD65562:JZJ65562 KIZ65562:KJF65562 KSV65562:KTB65562 LCR65562:LCX65562 LMN65562:LMT65562 LWJ65562:LWP65562 MGF65562:MGL65562 MQB65562:MQH65562 MZX65562:NAD65562 NJT65562:NJZ65562 NTP65562:NTV65562 ODL65562:ODR65562 ONH65562:ONN65562 OXD65562:OXJ65562 PGZ65562:PHF65562 PQV65562:PRB65562 QAR65562:QAX65562 QKN65562:QKT65562 QUJ65562:QUP65562 REF65562:REL65562 ROB65562:ROH65562 RXX65562:RYD65562 SHT65562:SHZ65562 SRP65562:SRV65562 TBL65562:TBR65562 TLH65562:TLN65562 TVD65562:TVJ65562 UEZ65562:UFF65562 UOV65562:UPB65562 UYR65562:UYX65562 VIN65562:VIT65562 VSJ65562:VSP65562 WCF65562:WCL65562 WMB65562:WMH65562 WVX65562:WWD65562 N131098:V131098 JL131098:JR131098 TH131098:TN131098 ADD131098:ADJ131098 AMZ131098:ANF131098 AWV131098:AXB131098 BGR131098:BGX131098 BQN131098:BQT131098 CAJ131098:CAP131098 CKF131098:CKL131098 CUB131098:CUH131098 DDX131098:DED131098 DNT131098:DNZ131098 DXP131098:DXV131098 EHL131098:EHR131098 ERH131098:ERN131098 FBD131098:FBJ131098 FKZ131098:FLF131098 FUV131098:FVB131098 GER131098:GEX131098 GON131098:GOT131098 GYJ131098:GYP131098 HIF131098:HIL131098 HSB131098:HSH131098 IBX131098:ICD131098 ILT131098:ILZ131098 IVP131098:IVV131098 JFL131098:JFR131098 JPH131098:JPN131098 JZD131098:JZJ131098 KIZ131098:KJF131098 KSV131098:KTB131098 LCR131098:LCX131098 LMN131098:LMT131098 LWJ131098:LWP131098 MGF131098:MGL131098 MQB131098:MQH131098 MZX131098:NAD131098 NJT131098:NJZ131098 NTP131098:NTV131098 ODL131098:ODR131098 ONH131098:ONN131098 OXD131098:OXJ131098 PGZ131098:PHF131098 PQV131098:PRB131098 QAR131098:QAX131098 QKN131098:QKT131098 QUJ131098:QUP131098 REF131098:REL131098 ROB131098:ROH131098 RXX131098:RYD131098 SHT131098:SHZ131098 SRP131098:SRV131098 TBL131098:TBR131098 TLH131098:TLN131098 TVD131098:TVJ131098 UEZ131098:UFF131098 UOV131098:UPB131098 UYR131098:UYX131098 VIN131098:VIT131098 VSJ131098:VSP131098 WCF131098:WCL131098 WMB131098:WMH131098 WVX131098:WWD131098 N196634:V196634 JL196634:JR196634 TH196634:TN196634 ADD196634:ADJ196634 AMZ196634:ANF196634 AWV196634:AXB196634 BGR196634:BGX196634 BQN196634:BQT196634 CAJ196634:CAP196634 CKF196634:CKL196634 CUB196634:CUH196634 DDX196634:DED196634 DNT196634:DNZ196634 DXP196634:DXV196634 EHL196634:EHR196634 ERH196634:ERN196634 FBD196634:FBJ196634 FKZ196634:FLF196634 FUV196634:FVB196634 GER196634:GEX196634 GON196634:GOT196634 GYJ196634:GYP196634 HIF196634:HIL196634 HSB196634:HSH196634 IBX196634:ICD196634 ILT196634:ILZ196634 IVP196634:IVV196634 JFL196634:JFR196634 JPH196634:JPN196634 JZD196634:JZJ196634 KIZ196634:KJF196634 KSV196634:KTB196634 LCR196634:LCX196634 LMN196634:LMT196634 LWJ196634:LWP196634 MGF196634:MGL196634 MQB196634:MQH196634 MZX196634:NAD196634 NJT196634:NJZ196634 NTP196634:NTV196634 ODL196634:ODR196634 ONH196634:ONN196634 OXD196634:OXJ196634 PGZ196634:PHF196634 PQV196634:PRB196634 QAR196634:QAX196634 QKN196634:QKT196634 QUJ196634:QUP196634 REF196634:REL196634 ROB196634:ROH196634 RXX196634:RYD196634 SHT196634:SHZ196634 SRP196634:SRV196634 TBL196634:TBR196634 TLH196634:TLN196634 TVD196634:TVJ196634 UEZ196634:UFF196634 UOV196634:UPB196634 UYR196634:UYX196634 VIN196634:VIT196634 VSJ196634:VSP196634 WCF196634:WCL196634 WMB196634:WMH196634 WVX196634:WWD196634 N262170:V262170 JL262170:JR262170 TH262170:TN262170 ADD262170:ADJ262170 AMZ262170:ANF262170 AWV262170:AXB262170 BGR262170:BGX262170 BQN262170:BQT262170 CAJ262170:CAP262170 CKF262170:CKL262170 CUB262170:CUH262170 DDX262170:DED262170 DNT262170:DNZ262170 DXP262170:DXV262170 EHL262170:EHR262170 ERH262170:ERN262170 FBD262170:FBJ262170 FKZ262170:FLF262170 FUV262170:FVB262170 GER262170:GEX262170 GON262170:GOT262170 GYJ262170:GYP262170 HIF262170:HIL262170 HSB262170:HSH262170 IBX262170:ICD262170 ILT262170:ILZ262170 IVP262170:IVV262170 JFL262170:JFR262170 JPH262170:JPN262170 JZD262170:JZJ262170 KIZ262170:KJF262170 KSV262170:KTB262170 LCR262170:LCX262170 LMN262170:LMT262170 LWJ262170:LWP262170 MGF262170:MGL262170 MQB262170:MQH262170 MZX262170:NAD262170 NJT262170:NJZ262170 NTP262170:NTV262170 ODL262170:ODR262170 ONH262170:ONN262170 OXD262170:OXJ262170 PGZ262170:PHF262170 PQV262170:PRB262170 QAR262170:QAX262170 QKN262170:QKT262170 QUJ262170:QUP262170 REF262170:REL262170 ROB262170:ROH262170 RXX262170:RYD262170 SHT262170:SHZ262170 SRP262170:SRV262170 TBL262170:TBR262170 TLH262170:TLN262170 TVD262170:TVJ262170 UEZ262170:UFF262170 UOV262170:UPB262170 UYR262170:UYX262170 VIN262170:VIT262170 VSJ262170:VSP262170 WCF262170:WCL262170 WMB262170:WMH262170 WVX262170:WWD262170 N327706:V327706 JL327706:JR327706 TH327706:TN327706 ADD327706:ADJ327706 AMZ327706:ANF327706 AWV327706:AXB327706 BGR327706:BGX327706 BQN327706:BQT327706 CAJ327706:CAP327706 CKF327706:CKL327706 CUB327706:CUH327706 DDX327706:DED327706 DNT327706:DNZ327706 DXP327706:DXV327706 EHL327706:EHR327706 ERH327706:ERN327706 FBD327706:FBJ327706 FKZ327706:FLF327706 FUV327706:FVB327706 GER327706:GEX327706 GON327706:GOT327706 GYJ327706:GYP327706 HIF327706:HIL327706 HSB327706:HSH327706 IBX327706:ICD327706 ILT327706:ILZ327706 IVP327706:IVV327706 JFL327706:JFR327706 JPH327706:JPN327706 JZD327706:JZJ327706 KIZ327706:KJF327706 KSV327706:KTB327706 LCR327706:LCX327706 LMN327706:LMT327706 LWJ327706:LWP327706 MGF327706:MGL327706 MQB327706:MQH327706 MZX327706:NAD327706 NJT327706:NJZ327706 NTP327706:NTV327706 ODL327706:ODR327706 ONH327706:ONN327706 OXD327706:OXJ327706 PGZ327706:PHF327706 PQV327706:PRB327706 QAR327706:QAX327706 QKN327706:QKT327706 QUJ327706:QUP327706 REF327706:REL327706 ROB327706:ROH327706 RXX327706:RYD327706 SHT327706:SHZ327706 SRP327706:SRV327706 TBL327706:TBR327706 TLH327706:TLN327706 TVD327706:TVJ327706 UEZ327706:UFF327706 UOV327706:UPB327706 UYR327706:UYX327706 VIN327706:VIT327706 VSJ327706:VSP327706 WCF327706:WCL327706 WMB327706:WMH327706 WVX327706:WWD327706 N393242:V393242 JL393242:JR393242 TH393242:TN393242 ADD393242:ADJ393242 AMZ393242:ANF393242 AWV393242:AXB393242 BGR393242:BGX393242 BQN393242:BQT393242 CAJ393242:CAP393242 CKF393242:CKL393242 CUB393242:CUH393242 DDX393242:DED393242 DNT393242:DNZ393242 DXP393242:DXV393242 EHL393242:EHR393242 ERH393242:ERN393242 FBD393242:FBJ393242 FKZ393242:FLF393242 FUV393242:FVB393242 GER393242:GEX393242 GON393242:GOT393242 GYJ393242:GYP393242 HIF393242:HIL393242 HSB393242:HSH393242 IBX393242:ICD393242 ILT393242:ILZ393242 IVP393242:IVV393242 JFL393242:JFR393242 JPH393242:JPN393242 JZD393242:JZJ393242 KIZ393242:KJF393242 KSV393242:KTB393242 LCR393242:LCX393242 LMN393242:LMT393242 LWJ393242:LWP393242 MGF393242:MGL393242 MQB393242:MQH393242 MZX393242:NAD393242 NJT393242:NJZ393242 NTP393242:NTV393242 ODL393242:ODR393242 ONH393242:ONN393242 OXD393242:OXJ393242 PGZ393242:PHF393242 PQV393242:PRB393242 QAR393242:QAX393242 QKN393242:QKT393242 QUJ393242:QUP393242 REF393242:REL393242 ROB393242:ROH393242 RXX393242:RYD393242 SHT393242:SHZ393242 SRP393242:SRV393242 TBL393242:TBR393242 TLH393242:TLN393242 TVD393242:TVJ393242 UEZ393242:UFF393242 UOV393242:UPB393242 UYR393242:UYX393242 VIN393242:VIT393242 VSJ393242:VSP393242 WCF393242:WCL393242 WMB393242:WMH393242 WVX393242:WWD393242 N458778:V458778 JL458778:JR458778 TH458778:TN458778 ADD458778:ADJ458778 AMZ458778:ANF458778 AWV458778:AXB458778 BGR458778:BGX458778 BQN458778:BQT458778 CAJ458778:CAP458778 CKF458778:CKL458778 CUB458778:CUH458778 DDX458778:DED458778 DNT458778:DNZ458778 DXP458778:DXV458778 EHL458778:EHR458778 ERH458778:ERN458778 FBD458778:FBJ458778 FKZ458778:FLF458778 FUV458778:FVB458778 GER458778:GEX458778 GON458778:GOT458778 GYJ458778:GYP458778 HIF458778:HIL458778 HSB458778:HSH458778 IBX458778:ICD458778 ILT458778:ILZ458778 IVP458778:IVV458778 JFL458778:JFR458778 JPH458778:JPN458778 JZD458778:JZJ458778 KIZ458778:KJF458778 KSV458778:KTB458778 LCR458778:LCX458778 LMN458778:LMT458778 LWJ458778:LWP458778 MGF458778:MGL458778 MQB458778:MQH458778 MZX458778:NAD458778 NJT458778:NJZ458778 NTP458778:NTV458778 ODL458778:ODR458778 ONH458778:ONN458778 OXD458778:OXJ458778 PGZ458778:PHF458778 PQV458778:PRB458778 QAR458778:QAX458778 QKN458778:QKT458778 QUJ458778:QUP458778 REF458778:REL458778 ROB458778:ROH458778 RXX458778:RYD458778 SHT458778:SHZ458778 SRP458778:SRV458778 TBL458778:TBR458778 TLH458778:TLN458778 TVD458778:TVJ458778 UEZ458778:UFF458778 UOV458778:UPB458778 UYR458778:UYX458778 VIN458778:VIT458778 VSJ458778:VSP458778 WCF458778:WCL458778 WMB458778:WMH458778 WVX458778:WWD458778 N524314:V524314 JL524314:JR524314 TH524314:TN524314 ADD524314:ADJ524314 AMZ524314:ANF524314 AWV524314:AXB524314 BGR524314:BGX524314 BQN524314:BQT524314 CAJ524314:CAP524314 CKF524314:CKL524314 CUB524314:CUH524314 DDX524314:DED524314 DNT524314:DNZ524314 DXP524314:DXV524314 EHL524314:EHR524314 ERH524314:ERN524314 FBD524314:FBJ524314 FKZ524314:FLF524314 FUV524314:FVB524314 GER524314:GEX524314 GON524314:GOT524314 GYJ524314:GYP524314 HIF524314:HIL524314 HSB524314:HSH524314 IBX524314:ICD524314 ILT524314:ILZ524314 IVP524314:IVV524314 JFL524314:JFR524314 JPH524314:JPN524314 JZD524314:JZJ524314 KIZ524314:KJF524314 KSV524314:KTB524314 LCR524314:LCX524314 LMN524314:LMT524314 LWJ524314:LWP524314 MGF524314:MGL524314 MQB524314:MQH524314 MZX524314:NAD524314 NJT524314:NJZ524314 NTP524314:NTV524314 ODL524314:ODR524314 ONH524314:ONN524314 OXD524314:OXJ524314 PGZ524314:PHF524314 PQV524314:PRB524314 QAR524314:QAX524314 QKN524314:QKT524314 QUJ524314:QUP524314 REF524314:REL524314 ROB524314:ROH524314 RXX524314:RYD524314 SHT524314:SHZ524314 SRP524314:SRV524314 TBL524314:TBR524314 TLH524314:TLN524314 TVD524314:TVJ524314 UEZ524314:UFF524314 UOV524314:UPB524314 UYR524314:UYX524314 VIN524314:VIT524314 VSJ524314:VSP524314 WCF524314:WCL524314 WMB524314:WMH524314 WVX524314:WWD524314 N589850:V589850 JL589850:JR589850 TH589850:TN589850 ADD589850:ADJ589850 AMZ589850:ANF589850 AWV589850:AXB589850 BGR589850:BGX589850 BQN589850:BQT589850 CAJ589850:CAP589850 CKF589850:CKL589850 CUB589850:CUH589850 DDX589850:DED589850 DNT589850:DNZ589850 DXP589850:DXV589850 EHL589850:EHR589850 ERH589850:ERN589850 FBD589850:FBJ589850 FKZ589850:FLF589850 FUV589850:FVB589850 GER589850:GEX589850 GON589850:GOT589850 GYJ589850:GYP589850 HIF589850:HIL589850 HSB589850:HSH589850 IBX589850:ICD589850 ILT589850:ILZ589850 IVP589850:IVV589850 JFL589850:JFR589850 JPH589850:JPN589850 JZD589850:JZJ589850 KIZ589850:KJF589850 KSV589850:KTB589850 LCR589850:LCX589850 LMN589850:LMT589850 LWJ589850:LWP589850 MGF589850:MGL589850 MQB589850:MQH589850 MZX589850:NAD589850 NJT589850:NJZ589850 NTP589850:NTV589850 ODL589850:ODR589850 ONH589850:ONN589850 OXD589850:OXJ589850 PGZ589850:PHF589850 PQV589850:PRB589850 QAR589850:QAX589850 QKN589850:QKT589850 QUJ589850:QUP589850 REF589850:REL589850 ROB589850:ROH589850 RXX589850:RYD589850 SHT589850:SHZ589850 SRP589850:SRV589850 TBL589850:TBR589850 TLH589850:TLN589850 TVD589850:TVJ589850 UEZ589850:UFF589850 UOV589850:UPB589850 UYR589850:UYX589850 VIN589850:VIT589850 VSJ589850:VSP589850 WCF589850:WCL589850 WMB589850:WMH589850 WVX589850:WWD589850 N655386:V655386 JL655386:JR655386 TH655386:TN655386 ADD655386:ADJ655386 AMZ655386:ANF655386 AWV655386:AXB655386 BGR655386:BGX655386 BQN655386:BQT655386 CAJ655386:CAP655386 CKF655386:CKL655386 CUB655386:CUH655386 DDX655386:DED655386 DNT655386:DNZ655386 DXP655386:DXV655386 EHL655386:EHR655386 ERH655386:ERN655386 FBD655386:FBJ655386 FKZ655386:FLF655386 FUV655386:FVB655386 GER655386:GEX655386 GON655386:GOT655386 GYJ655386:GYP655386 HIF655386:HIL655386 HSB655386:HSH655386 IBX655386:ICD655386 ILT655386:ILZ655386 IVP655386:IVV655386 JFL655386:JFR655386 JPH655386:JPN655386 JZD655386:JZJ655386 KIZ655386:KJF655386 KSV655386:KTB655386 LCR655386:LCX655386 LMN655386:LMT655386 LWJ655386:LWP655386 MGF655386:MGL655386 MQB655386:MQH655386 MZX655386:NAD655386 NJT655386:NJZ655386 NTP655386:NTV655386 ODL655386:ODR655386 ONH655386:ONN655386 OXD655386:OXJ655386 PGZ655386:PHF655386 PQV655386:PRB655386 QAR655386:QAX655386 QKN655386:QKT655386 QUJ655386:QUP655386 REF655386:REL655386 ROB655386:ROH655386 RXX655386:RYD655386 SHT655386:SHZ655386 SRP655386:SRV655386 TBL655386:TBR655386 TLH655386:TLN655386 TVD655386:TVJ655386 UEZ655386:UFF655386 UOV655386:UPB655386 UYR655386:UYX655386 VIN655386:VIT655386 VSJ655386:VSP655386 WCF655386:WCL655386 WMB655386:WMH655386 WVX655386:WWD655386 N720922:V720922 JL720922:JR720922 TH720922:TN720922 ADD720922:ADJ720922 AMZ720922:ANF720922 AWV720922:AXB720922 BGR720922:BGX720922 BQN720922:BQT720922 CAJ720922:CAP720922 CKF720922:CKL720922 CUB720922:CUH720922 DDX720922:DED720922 DNT720922:DNZ720922 DXP720922:DXV720922 EHL720922:EHR720922 ERH720922:ERN720922 FBD720922:FBJ720922 FKZ720922:FLF720922 FUV720922:FVB720922 GER720922:GEX720922 GON720922:GOT720922 GYJ720922:GYP720922 HIF720922:HIL720922 HSB720922:HSH720922 IBX720922:ICD720922 ILT720922:ILZ720922 IVP720922:IVV720922 JFL720922:JFR720922 JPH720922:JPN720922 JZD720922:JZJ720922 KIZ720922:KJF720922 KSV720922:KTB720922 LCR720922:LCX720922 LMN720922:LMT720922 LWJ720922:LWP720922 MGF720922:MGL720922 MQB720922:MQH720922 MZX720922:NAD720922 NJT720922:NJZ720922 NTP720922:NTV720922 ODL720922:ODR720922 ONH720922:ONN720922 OXD720922:OXJ720922 PGZ720922:PHF720922 PQV720922:PRB720922 QAR720922:QAX720922 QKN720922:QKT720922 QUJ720922:QUP720922 REF720922:REL720922 ROB720922:ROH720922 RXX720922:RYD720922 SHT720922:SHZ720922 SRP720922:SRV720922 TBL720922:TBR720922 TLH720922:TLN720922 TVD720922:TVJ720922 UEZ720922:UFF720922 UOV720922:UPB720922 UYR720922:UYX720922 VIN720922:VIT720922 VSJ720922:VSP720922 WCF720922:WCL720922 WMB720922:WMH720922 WVX720922:WWD720922 N786458:V786458 JL786458:JR786458 TH786458:TN786458 ADD786458:ADJ786458 AMZ786458:ANF786458 AWV786458:AXB786458 BGR786458:BGX786458 BQN786458:BQT786458 CAJ786458:CAP786458 CKF786458:CKL786458 CUB786458:CUH786458 DDX786458:DED786458 DNT786458:DNZ786458 DXP786458:DXV786458 EHL786458:EHR786458 ERH786458:ERN786458 FBD786458:FBJ786458 FKZ786458:FLF786458 FUV786458:FVB786458 GER786458:GEX786458 GON786458:GOT786458 GYJ786458:GYP786458 HIF786458:HIL786458 HSB786458:HSH786458 IBX786458:ICD786458 ILT786458:ILZ786458 IVP786458:IVV786458 JFL786458:JFR786458 JPH786458:JPN786458 JZD786458:JZJ786458 KIZ786458:KJF786458 KSV786458:KTB786458 LCR786458:LCX786458 LMN786458:LMT786458 LWJ786458:LWP786458 MGF786458:MGL786458 MQB786458:MQH786458 MZX786458:NAD786458 NJT786458:NJZ786458 NTP786458:NTV786458 ODL786458:ODR786458 ONH786458:ONN786458 OXD786458:OXJ786458 PGZ786458:PHF786458 PQV786458:PRB786458 QAR786458:QAX786458 QKN786458:QKT786458 QUJ786458:QUP786458 REF786458:REL786458 ROB786458:ROH786458 RXX786458:RYD786458 SHT786458:SHZ786458 SRP786458:SRV786458 TBL786458:TBR786458 TLH786458:TLN786458 TVD786458:TVJ786458 UEZ786458:UFF786458 UOV786458:UPB786458 UYR786458:UYX786458 VIN786458:VIT786458 VSJ786458:VSP786458 WCF786458:WCL786458 WMB786458:WMH786458 WVX786458:WWD786458 N851994:V851994 JL851994:JR851994 TH851994:TN851994 ADD851994:ADJ851994 AMZ851994:ANF851994 AWV851994:AXB851994 BGR851994:BGX851994 BQN851994:BQT851994 CAJ851994:CAP851994 CKF851994:CKL851994 CUB851994:CUH851994 DDX851994:DED851994 DNT851994:DNZ851994 DXP851994:DXV851994 EHL851994:EHR851994 ERH851994:ERN851994 FBD851994:FBJ851994 FKZ851994:FLF851994 FUV851994:FVB851994 GER851994:GEX851994 GON851994:GOT851994 GYJ851994:GYP851994 HIF851994:HIL851994 HSB851994:HSH851994 IBX851994:ICD851994 ILT851994:ILZ851994 IVP851994:IVV851994 JFL851994:JFR851994 JPH851994:JPN851994 JZD851994:JZJ851994 KIZ851994:KJF851994 KSV851994:KTB851994 LCR851994:LCX851994 LMN851994:LMT851994 LWJ851994:LWP851994 MGF851994:MGL851994 MQB851994:MQH851994 MZX851994:NAD851994 NJT851994:NJZ851994 NTP851994:NTV851994 ODL851994:ODR851994 ONH851994:ONN851994 OXD851994:OXJ851994 PGZ851994:PHF851994 PQV851994:PRB851994 QAR851994:QAX851994 QKN851994:QKT851994 QUJ851994:QUP851994 REF851994:REL851994 ROB851994:ROH851994 RXX851994:RYD851994 SHT851994:SHZ851994 SRP851994:SRV851994 TBL851994:TBR851994 TLH851994:TLN851994 TVD851994:TVJ851994 UEZ851994:UFF851994 UOV851994:UPB851994 UYR851994:UYX851994 VIN851994:VIT851994 VSJ851994:VSP851994 WCF851994:WCL851994 WMB851994:WMH851994 WVX851994:WWD851994 N917530:V917530 JL917530:JR917530 TH917530:TN917530 ADD917530:ADJ917530 AMZ917530:ANF917530 AWV917530:AXB917530 BGR917530:BGX917530 BQN917530:BQT917530 CAJ917530:CAP917530 CKF917530:CKL917530 CUB917530:CUH917530 DDX917530:DED917530 DNT917530:DNZ917530 DXP917530:DXV917530 EHL917530:EHR917530 ERH917530:ERN917530 FBD917530:FBJ917530 FKZ917530:FLF917530 FUV917530:FVB917530 GER917530:GEX917530 GON917530:GOT917530 GYJ917530:GYP917530 HIF917530:HIL917530 HSB917530:HSH917530 IBX917530:ICD917530 ILT917530:ILZ917530 IVP917530:IVV917530 JFL917530:JFR917530 JPH917530:JPN917530 JZD917530:JZJ917530 KIZ917530:KJF917530 KSV917530:KTB917530 LCR917530:LCX917530 LMN917530:LMT917530 LWJ917530:LWP917530 MGF917530:MGL917530 MQB917530:MQH917530 MZX917530:NAD917530 NJT917530:NJZ917530 NTP917530:NTV917530 ODL917530:ODR917530 ONH917530:ONN917530 OXD917530:OXJ917530 PGZ917530:PHF917530 PQV917530:PRB917530 QAR917530:QAX917530 QKN917530:QKT917530 QUJ917530:QUP917530 REF917530:REL917530 ROB917530:ROH917530 RXX917530:RYD917530 SHT917530:SHZ917530 SRP917530:SRV917530 TBL917530:TBR917530 TLH917530:TLN917530 TVD917530:TVJ917530 UEZ917530:UFF917530 UOV917530:UPB917530 UYR917530:UYX917530 VIN917530:VIT917530 VSJ917530:VSP917530 WCF917530:WCL917530 WMB917530:WMH917530 WVX917530:WWD917530 N983066:V983066 JL983066:JR983066 TH983066:TN983066 ADD983066:ADJ983066 AMZ983066:ANF983066 AWV983066:AXB983066 BGR983066:BGX983066 BQN983066:BQT983066 CAJ983066:CAP983066 CKF983066:CKL983066 CUB983066:CUH983066 DDX983066:DED983066 DNT983066:DNZ983066 DXP983066:DXV983066 EHL983066:EHR983066 ERH983066:ERN983066 FBD983066:FBJ983066 FKZ983066:FLF983066 FUV983066:FVB983066 GER983066:GEX983066 GON983066:GOT983066 GYJ983066:GYP983066 HIF983066:HIL983066 HSB983066:HSH983066 IBX983066:ICD983066 ILT983066:ILZ983066 IVP983066:IVV983066 JFL983066:JFR983066 JPH983066:JPN983066 JZD983066:JZJ983066 KIZ983066:KJF983066 KSV983066:KTB983066 LCR983066:LCX983066 LMN983066:LMT983066 LWJ983066:LWP983066 MGF983066:MGL983066 MQB983066:MQH983066 MZX983066:NAD983066 NJT983066:NJZ983066 NTP983066:NTV983066 ODL983066:ODR983066 ONH983066:ONN983066 OXD983066:OXJ983066 PGZ983066:PHF983066 PQV983066:PRB983066 QAR983066:QAX983066 QKN983066:QKT983066 QUJ983066:QUP983066 REF983066:REL983066 ROB983066:ROH983066 RXX983066:RYD983066 SHT983066:SHZ983066 SRP983066:SRV983066 TBL983066:TBR983066 TLH983066:TLN983066 TVD983066:TVJ983066 UEZ983066:UFF983066 UOV983066:UPB983066 UYR983066:UYX983066 VIN983066:VIT983066 VSJ983066:VSP983066 WCF983066:WCL983066 WMB983066:WMH983066 WVX983066:WWD983066 Q27:Q30 JO27:JO30 TK27:TK30 ADG27:ADG30 ANC27:ANC30 AWY27:AWY30 BGU27:BGU30 BQQ27:BQQ30 CAM27:CAM30 CKI27:CKI30 CUE27:CUE30 DEA27:DEA30 DNW27:DNW30 DXS27:DXS30 EHO27:EHO30 ERK27:ERK30 FBG27:FBG30 FLC27:FLC30 FUY27:FUY30 GEU27:GEU30 GOQ27:GOQ30 GYM27:GYM30 HII27:HII30 HSE27:HSE30 ICA27:ICA30 ILW27:ILW30 IVS27:IVS30 JFO27:JFO30 JPK27:JPK30 JZG27:JZG30 KJC27:KJC30 KSY27:KSY30 LCU27:LCU30 LMQ27:LMQ30 LWM27:LWM30 MGI27:MGI30 MQE27:MQE30 NAA27:NAA30 NJW27:NJW30 NTS27:NTS30 ODO27:ODO30 ONK27:ONK30 OXG27:OXG30 PHC27:PHC30 PQY27:PQY30 QAU27:QAU30 QKQ27:QKQ30 QUM27:QUM30 REI27:REI30 ROE27:ROE30 RYA27:RYA30 SHW27:SHW30 SRS27:SRS30 TBO27:TBO30 TLK27:TLK30 TVG27:TVG30 UFC27:UFC30 UOY27:UOY30 UYU27:UYU30 VIQ27:VIQ30 VSM27:VSM30 WCI27:WCI30 WME27:WME30 WWA27:WWA30 Q65563:Q65566 JO65563:JO65566 TK65563:TK65566 ADG65563:ADG65566 ANC65563:ANC65566 AWY65563:AWY65566 BGU65563:BGU65566 BQQ65563:BQQ65566 CAM65563:CAM65566 CKI65563:CKI65566 CUE65563:CUE65566 DEA65563:DEA65566 DNW65563:DNW65566 DXS65563:DXS65566 EHO65563:EHO65566 ERK65563:ERK65566 FBG65563:FBG65566 FLC65563:FLC65566 FUY65563:FUY65566 GEU65563:GEU65566 GOQ65563:GOQ65566 GYM65563:GYM65566 HII65563:HII65566 HSE65563:HSE65566 ICA65563:ICA65566 ILW65563:ILW65566 IVS65563:IVS65566 JFO65563:JFO65566 JPK65563:JPK65566 JZG65563:JZG65566 KJC65563:KJC65566 KSY65563:KSY65566 LCU65563:LCU65566 LMQ65563:LMQ65566 LWM65563:LWM65566 MGI65563:MGI65566 MQE65563:MQE65566 NAA65563:NAA65566 NJW65563:NJW65566 NTS65563:NTS65566 ODO65563:ODO65566 ONK65563:ONK65566 OXG65563:OXG65566 PHC65563:PHC65566 PQY65563:PQY65566 QAU65563:QAU65566 QKQ65563:QKQ65566 QUM65563:QUM65566 REI65563:REI65566 ROE65563:ROE65566 RYA65563:RYA65566 SHW65563:SHW65566 SRS65563:SRS65566 TBO65563:TBO65566 TLK65563:TLK65566 TVG65563:TVG65566 UFC65563:UFC65566 UOY65563:UOY65566 UYU65563:UYU65566 VIQ65563:VIQ65566 VSM65563:VSM65566 WCI65563:WCI65566 WME65563:WME65566 WWA65563:WWA65566 Q131099:Q131102 JO131099:JO131102 TK131099:TK131102 ADG131099:ADG131102 ANC131099:ANC131102 AWY131099:AWY131102 BGU131099:BGU131102 BQQ131099:BQQ131102 CAM131099:CAM131102 CKI131099:CKI131102 CUE131099:CUE131102 DEA131099:DEA131102 DNW131099:DNW131102 DXS131099:DXS131102 EHO131099:EHO131102 ERK131099:ERK131102 FBG131099:FBG131102 FLC131099:FLC131102 FUY131099:FUY131102 GEU131099:GEU131102 GOQ131099:GOQ131102 GYM131099:GYM131102 HII131099:HII131102 HSE131099:HSE131102 ICA131099:ICA131102 ILW131099:ILW131102 IVS131099:IVS131102 JFO131099:JFO131102 JPK131099:JPK131102 JZG131099:JZG131102 KJC131099:KJC131102 KSY131099:KSY131102 LCU131099:LCU131102 LMQ131099:LMQ131102 LWM131099:LWM131102 MGI131099:MGI131102 MQE131099:MQE131102 NAA131099:NAA131102 NJW131099:NJW131102 NTS131099:NTS131102 ODO131099:ODO131102 ONK131099:ONK131102 OXG131099:OXG131102 PHC131099:PHC131102 PQY131099:PQY131102 QAU131099:QAU131102 QKQ131099:QKQ131102 QUM131099:QUM131102 REI131099:REI131102 ROE131099:ROE131102 RYA131099:RYA131102 SHW131099:SHW131102 SRS131099:SRS131102 TBO131099:TBO131102 TLK131099:TLK131102 TVG131099:TVG131102 UFC131099:UFC131102 UOY131099:UOY131102 UYU131099:UYU131102 VIQ131099:VIQ131102 VSM131099:VSM131102 WCI131099:WCI131102 WME131099:WME131102 WWA131099:WWA131102 Q196635:Q196638 JO196635:JO196638 TK196635:TK196638 ADG196635:ADG196638 ANC196635:ANC196638 AWY196635:AWY196638 BGU196635:BGU196638 BQQ196635:BQQ196638 CAM196635:CAM196638 CKI196635:CKI196638 CUE196635:CUE196638 DEA196635:DEA196638 DNW196635:DNW196638 DXS196635:DXS196638 EHO196635:EHO196638 ERK196635:ERK196638 FBG196635:FBG196638 FLC196635:FLC196638 FUY196635:FUY196638 GEU196635:GEU196638 GOQ196635:GOQ196638 GYM196635:GYM196638 HII196635:HII196638 HSE196635:HSE196638 ICA196635:ICA196638 ILW196635:ILW196638 IVS196635:IVS196638 JFO196635:JFO196638 JPK196635:JPK196638 JZG196635:JZG196638 KJC196635:KJC196638 KSY196635:KSY196638 LCU196635:LCU196638 LMQ196635:LMQ196638 LWM196635:LWM196638 MGI196635:MGI196638 MQE196635:MQE196638 NAA196635:NAA196638 NJW196635:NJW196638 NTS196635:NTS196638 ODO196635:ODO196638 ONK196635:ONK196638 OXG196635:OXG196638 PHC196635:PHC196638 PQY196635:PQY196638 QAU196635:QAU196638 QKQ196635:QKQ196638 QUM196635:QUM196638 REI196635:REI196638 ROE196635:ROE196638 RYA196635:RYA196638 SHW196635:SHW196638 SRS196635:SRS196638 TBO196635:TBO196638 TLK196635:TLK196638 TVG196635:TVG196638 UFC196635:UFC196638 UOY196635:UOY196638 UYU196635:UYU196638 VIQ196635:VIQ196638 VSM196635:VSM196638 WCI196635:WCI196638 WME196635:WME196638 WWA196635:WWA196638 Q262171:Q262174 JO262171:JO262174 TK262171:TK262174 ADG262171:ADG262174 ANC262171:ANC262174 AWY262171:AWY262174 BGU262171:BGU262174 BQQ262171:BQQ262174 CAM262171:CAM262174 CKI262171:CKI262174 CUE262171:CUE262174 DEA262171:DEA262174 DNW262171:DNW262174 DXS262171:DXS262174 EHO262171:EHO262174 ERK262171:ERK262174 FBG262171:FBG262174 FLC262171:FLC262174 FUY262171:FUY262174 GEU262171:GEU262174 GOQ262171:GOQ262174 GYM262171:GYM262174 HII262171:HII262174 HSE262171:HSE262174 ICA262171:ICA262174 ILW262171:ILW262174 IVS262171:IVS262174 JFO262171:JFO262174 JPK262171:JPK262174 JZG262171:JZG262174 KJC262171:KJC262174 KSY262171:KSY262174 LCU262171:LCU262174 LMQ262171:LMQ262174 LWM262171:LWM262174 MGI262171:MGI262174 MQE262171:MQE262174 NAA262171:NAA262174 NJW262171:NJW262174 NTS262171:NTS262174 ODO262171:ODO262174 ONK262171:ONK262174 OXG262171:OXG262174 PHC262171:PHC262174 PQY262171:PQY262174 QAU262171:QAU262174 QKQ262171:QKQ262174 QUM262171:QUM262174 REI262171:REI262174 ROE262171:ROE262174 RYA262171:RYA262174 SHW262171:SHW262174 SRS262171:SRS262174 TBO262171:TBO262174 TLK262171:TLK262174 TVG262171:TVG262174 UFC262171:UFC262174 UOY262171:UOY262174 UYU262171:UYU262174 VIQ262171:VIQ262174 VSM262171:VSM262174 WCI262171:WCI262174 WME262171:WME262174 WWA262171:WWA262174 Q327707:Q327710 JO327707:JO327710 TK327707:TK327710 ADG327707:ADG327710 ANC327707:ANC327710 AWY327707:AWY327710 BGU327707:BGU327710 BQQ327707:BQQ327710 CAM327707:CAM327710 CKI327707:CKI327710 CUE327707:CUE327710 DEA327707:DEA327710 DNW327707:DNW327710 DXS327707:DXS327710 EHO327707:EHO327710 ERK327707:ERK327710 FBG327707:FBG327710 FLC327707:FLC327710 FUY327707:FUY327710 GEU327707:GEU327710 GOQ327707:GOQ327710 GYM327707:GYM327710 HII327707:HII327710 HSE327707:HSE327710 ICA327707:ICA327710 ILW327707:ILW327710 IVS327707:IVS327710 JFO327707:JFO327710 JPK327707:JPK327710 JZG327707:JZG327710 KJC327707:KJC327710 KSY327707:KSY327710 LCU327707:LCU327710 LMQ327707:LMQ327710 LWM327707:LWM327710 MGI327707:MGI327710 MQE327707:MQE327710 NAA327707:NAA327710 NJW327707:NJW327710 NTS327707:NTS327710 ODO327707:ODO327710 ONK327707:ONK327710 OXG327707:OXG327710 PHC327707:PHC327710 PQY327707:PQY327710 QAU327707:QAU327710 QKQ327707:QKQ327710 QUM327707:QUM327710 REI327707:REI327710 ROE327707:ROE327710 RYA327707:RYA327710 SHW327707:SHW327710 SRS327707:SRS327710 TBO327707:TBO327710 TLK327707:TLK327710 TVG327707:TVG327710 UFC327707:UFC327710 UOY327707:UOY327710 UYU327707:UYU327710 VIQ327707:VIQ327710 VSM327707:VSM327710 WCI327707:WCI327710 WME327707:WME327710 WWA327707:WWA327710 Q393243:Q393246 JO393243:JO393246 TK393243:TK393246 ADG393243:ADG393246 ANC393243:ANC393246 AWY393243:AWY393246 BGU393243:BGU393246 BQQ393243:BQQ393246 CAM393243:CAM393246 CKI393243:CKI393246 CUE393243:CUE393246 DEA393243:DEA393246 DNW393243:DNW393246 DXS393243:DXS393246 EHO393243:EHO393246 ERK393243:ERK393246 FBG393243:FBG393246 FLC393243:FLC393246 FUY393243:FUY393246 GEU393243:GEU393246 GOQ393243:GOQ393246 GYM393243:GYM393246 HII393243:HII393246 HSE393243:HSE393246 ICA393243:ICA393246 ILW393243:ILW393246 IVS393243:IVS393246 JFO393243:JFO393246 JPK393243:JPK393246 JZG393243:JZG393246 KJC393243:KJC393246 KSY393243:KSY393246 LCU393243:LCU393246 LMQ393243:LMQ393246 LWM393243:LWM393246 MGI393243:MGI393246 MQE393243:MQE393246 NAA393243:NAA393246 NJW393243:NJW393246 NTS393243:NTS393246 ODO393243:ODO393246 ONK393243:ONK393246 OXG393243:OXG393246 PHC393243:PHC393246 PQY393243:PQY393246 QAU393243:QAU393246 QKQ393243:QKQ393246 QUM393243:QUM393246 REI393243:REI393246 ROE393243:ROE393246 RYA393243:RYA393246 SHW393243:SHW393246 SRS393243:SRS393246 TBO393243:TBO393246 TLK393243:TLK393246 TVG393243:TVG393246 UFC393243:UFC393246 UOY393243:UOY393246 UYU393243:UYU393246 VIQ393243:VIQ393246 VSM393243:VSM393246 WCI393243:WCI393246 WME393243:WME393246 WWA393243:WWA393246 Q458779:Q458782 JO458779:JO458782 TK458779:TK458782 ADG458779:ADG458782 ANC458779:ANC458782 AWY458779:AWY458782 BGU458779:BGU458782 BQQ458779:BQQ458782 CAM458779:CAM458782 CKI458779:CKI458782 CUE458779:CUE458782 DEA458779:DEA458782 DNW458779:DNW458782 DXS458779:DXS458782 EHO458779:EHO458782 ERK458779:ERK458782 FBG458779:FBG458782 FLC458779:FLC458782 FUY458779:FUY458782 GEU458779:GEU458782 GOQ458779:GOQ458782 GYM458779:GYM458782 HII458779:HII458782 HSE458779:HSE458782 ICA458779:ICA458782 ILW458779:ILW458782 IVS458779:IVS458782 JFO458779:JFO458782 JPK458779:JPK458782 JZG458779:JZG458782 KJC458779:KJC458782 KSY458779:KSY458782 LCU458779:LCU458782 LMQ458779:LMQ458782 LWM458779:LWM458782 MGI458779:MGI458782 MQE458779:MQE458782 NAA458779:NAA458782 NJW458779:NJW458782 NTS458779:NTS458782 ODO458779:ODO458782 ONK458779:ONK458782 OXG458779:OXG458782 PHC458779:PHC458782 PQY458779:PQY458782 QAU458779:QAU458782 QKQ458779:QKQ458782 QUM458779:QUM458782 REI458779:REI458782 ROE458779:ROE458782 RYA458779:RYA458782 SHW458779:SHW458782 SRS458779:SRS458782 TBO458779:TBO458782 TLK458779:TLK458782 TVG458779:TVG458782 UFC458779:UFC458782 UOY458779:UOY458782 UYU458779:UYU458782 VIQ458779:VIQ458782 VSM458779:VSM458782 WCI458779:WCI458782 WME458779:WME458782 WWA458779:WWA458782 Q524315:Q524318 JO524315:JO524318 TK524315:TK524318 ADG524315:ADG524318 ANC524315:ANC524318 AWY524315:AWY524318 BGU524315:BGU524318 BQQ524315:BQQ524318 CAM524315:CAM524318 CKI524315:CKI524318 CUE524315:CUE524318 DEA524315:DEA524318 DNW524315:DNW524318 DXS524315:DXS524318 EHO524315:EHO524318 ERK524315:ERK524318 FBG524315:FBG524318 FLC524315:FLC524318 FUY524315:FUY524318 GEU524315:GEU524318 GOQ524315:GOQ524318 GYM524315:GYM524318 HII524315:HII524318 HSE524315:HSE524318 ICA524315:ICA524318 ILW524315:ILW524318 IVS524315:IVS524318 JFO524315:JFO524318 JPK524315:JPK524318 JZG524315:JZG524318 KJC524315:KJC524318 KSY524315:KSY524318 LCU524315:LCU524318 LMQ524315:LMQ524318 LWM524315:LWM524318 MGI524315:MGI524318 MQE524315:MQE524318 NAA524315:NAA524318 NJW524315:NJW524318 NTS524315:NTS524318 ODO524315:ODO524318 ONK524315:ONK524318 OXG524315:OXG524318 PHC524315:PHC524318 PQY524315:PQY524318 QAU524315:QAU524318 QKQ524315:QKQ524318 QUM524315:QUM524318 REI524315:REI524318 ROE524315:ROE524318 RYA524315:RYA524318 SHW524315:SHW524318 SRS524315:SRS524318 TBO524315:TBO524318 TLK524315:TLK524318 TVG524315:TVG524318 UFC524315:UFC524318 UOY524315:UOY524318 UYU524315:UYU524318 VIQ524315:VIQ524318 VSM524315:VSM524318 WCI524315:WCI524318 WME524315:WME524318 WWA524315:WWA524318 Q589851:Q589854 JO589851:JO589854 TK589851:TK589854 ADG589851:ADG589854 ANC589851:ANC589854 AWY589851:AWY589854 BGU589851:BGU589854 BQQ589851:BQQ589854 CAM589851:CAM589854 CKI589851:CKI589854 CUE589851:CUE589854 DEA589851:DEA589854 DNW589851:DNW589854 DXS589851:DXS589854 EHO589851:EHO589854 ERK589851:ERK589854 FBG589851:FBG589854 FLC589851:FLC589854 FUY589851:FUY589854 GEU589851:GEU589854 GOQ589851:GOQ589854 GYM589851:GYM589854 HII589851:HII589854 HSE589851:HSE589854 ICA589851:ICA589854 ILW589851:ILW589854 IVS589851:IVS589854 JFO589851:JFO589854 JPK589851:JPK589854 JZG589851:JZG589854 KJC589851:KJC589854 KSY589851:KSY589854 LCU589851:LCU589854 LMQ589851:LMQ589854 LWM589851:LWM589854 MGI589851:MGI589854 MQE589851:MQE589854 NAA589851:NAA589854 NJW589851:NJW589854 NTS589851:NTS589854 ODO589851:ODO589854 ONK589851:ONK589854 OXG589851:OXG589854 PHC589851:PHC589854 PQY589851:PQY589854 QAU589851:QAU589854 QKQ589851:QKQ589854 QUM589851:QUM589854 REI589851:REI589854 ROE589851:ROE589854 RYA589851:RYA589854 SHW589851:SHW589854 SRS589851:SRS589854 TBO589851:TBO589854 TLK589851:TLK589854 TVG589851:TVG589854 UFC589851:UFC589854 UOY589851:UOY589854 UYU589851:UYU589854 VIQ589851:VIQ589854 VSM589851:VSM589854 WCI589851:WCI589854 WME589851:WME589854 WWA589851:WWA589854 Q655387:Q655390 JO655387:JO655390 TK655387:TK655390 ADG655387:ADG655390 ANC655387:ANC655390 AWY655387:AWY655390 BGU655387:BGU655390 BQQ655387:BQQ655390 CAM655387:CAM655390 CKI655387:CKI655390 CUE655387:CUE655390 DEA655387:DEA655390 DNW655387:DNW655390 DXS655387:DXS655390 EHO655387:EHO655390 ERK655387:ERK655390 FBG655387:FBG655390 FLC655387:FLC655390 FUY655387:FUY655390 GEU655387:GEU655390 GOQ655387:GOQ655390 GYM655387:GYM655390 HII655387:HII655390 HSE655387:HSE655390 ICA655387:ICA655390 ILW655387:ILW655390 IVS655387:IVS655390 JFO655387:JFO655390 JPK655387:JPK655390 JZG655387:JZG655390 KJC655387:KJC655390 KSY655387:KSY655390 LCU655387:LCU655390 LMQ655387:LMQ655390 LWM655387:LWM655390 MGI655387:MGI655390 MQE655387:MQE655390 NAA655387:NAA655390 NJW655387:NJW655390 NTS655387:NTS655390 ODO655387:ODO655390 ONK655387:ONK655390 OXG655387:OXG655390 PHC655387:PHC655390 PQY655387:PQY655390 QAU655387:QAU655390 QKQ655387:QKQ655390 QUM655387:QUM655390 REI655387:REI655390 ROE655387:ROE655390 RYA655387:RYA655390 SHW655387:SHW655390 SRS655387:SRS655390 TBO655387:TBO655390 TLK655387:TLK655390 TVG655387:TVG655390 UFC655387:UFC655390 UOY655387:UOY655390 UYU655387:UYU655390 VIQ655387:VIQ655390 VSM655387:VSM655390 WCI655387:WCI655390 WME655387:WME655390 WWA655387:WWA655390 Q720923:Q720926 JO720923:JO720926 TK720923:TK720926 ADG720923:ADG720926 ANC720923:ANC720926 AWY720923:AWY720926 BGU720923:BGU720926 BQQ720923:BQQ720926 CAM720923:CAM720926 CKI720923:CKI720926 CUE720923:CUE720926 DEA720923:DEA720926 DNW720923:DNW720926 DXS720923:DXS720926 EHO720923:EHO720926 ERK720923:ERK720926 FBG720923:FBG720926 FLC720923:FLC720926 FUY720923:FUY720926 GEU720923:GEU720926 GOQ720923:GOQ720926 GYM720923:GYM720926 HII720923:HII720926 HSE720923:HSE720926 ICA720923:ICA720926 ILW720923:ILW720926 IVS720923:IVS720926 JFO720923:JFO720926 JPK720923:JPK720926 JZG720923:JZG720926 KJC720923:KJC720926 KSY720923:KSY720926 LCU720923:LCU720926 LMQ720923:LMQ720926 LWM720923:LWM720926 MGI720923:MGI720926 MQE720923:MQE720926 NAA720923:NAA720926 NJW720923:NJW720926 NTS720923:NTS720926 ODO720923:ODO720926 ONK720923:ONK720926 OXG720923:OXG720926 PHC720923:PHC720926 PQY720923:PQY720926 QAU720923:QAU720926 QKQ720923:QKQ720926 QUM720923:QUM720926 REI720923:REI720926 ROE720923:ROE720926 RYA720923:RYA720926 SHW720923:SHW720926 SRS720923:SRS720926 TBO720923:TBO720926 TLK720923:TLK720926 TVG720923:TVG720926 UFC720923:UFC720926 UOY720923:UOY720926 UYU720923:UYU720926 VIQ720923:VIQ720926 VSM720923:VSM720926 WCI720923:WCI720926 WME720923:WME720926 WWA720923:WWA720926 Q786459:Q786462 JO786459:JO786462 TK786459:TK786462 ADG786459:ADG786462 ANC786459:ANC786462 AWY786459:AWY786462 BGU786459:BGU786462 BQQ786459:BQQ786462 CAM786459:CAM786462 CKI786459:CKI786462 CUE786459:CUE786462 DEA786459:DEA786462 DNW786459:DNW786462 DXS786459:DXS786462 EHO786459:EHO786462 ERK786459:ERK786462 FBG786459:FBG786462 FLC786459:FLC786462 FUY786459:FUY786462 GEU786459:GEU786462 GOQ786459:GOQ786462 GYM786459:GYM786462 HII786459:HII786462 HSE786459:HSE786462 ICA786459:ICA786462 ILW786459:ILW786462 IVS786459:IVS786462 JFO786459:JFO786462 JPK786459:JPK786462 JZG786459:JZG786462 KJC786459:KJC786462 KSY786459:KSY786462 LCU786459:LCU786462 LMQ786459:LMQ786462 LWM786459:LWM786462 MGI786459:MGI786462 MQE786459:MQE786462 NAA786459:NAA786462 NJW786459:NJW786462 NTS786459:NTS786462 ODO786459:ODO786462 ONK786459:ONK786462 OXG786459:OXG786462 PHC786459:PHC786462 PQY786459:PQY786462 QAU786459:QAU786462 QKQ786459:QKQ786462 QUM786459:QUM786462 REI786459:REI786462 ROE786459:ROE786462 RYA786459:RYA786462 SHW786459:SHW786462 SRS786459:SRS786462 TBO786459:TBO786462 TLK786459:TLK786462 TVG786459:TVG786462 UFC786459:UFC786462 UOY786459:UOY786462 UYU786459:UYU786462 VIQ786459:VIQ786462 VSM786459:VSM786462 WCI786459:WCI786462 WME786459:WME786462 WWA786459:WWA786462 Q851995:Q851998 JO851995:JO851998 TK851995:TK851998 ADG851995:ADG851998 ANC851995:ANC851998 AWY851995:AWY851998 BGU851995:BGU851998 BQQ851995:BQQ851998 CAM851995:CAM851998 CKI851995:CKI851998 CUE851995:CUE851998 DEA851995:DEA851998 DNW851995:DNW851998 DXS851995:DXS851998 EHO851995:EHO851998 ERK851995:ERK851998 FBG851995:FBG851998 FLC851995:FLC851998 FUY851995:FUY851998 GEU851995:GEU851998 GOQ851995:GOQ851998 GYM851995:GYM851998 HII851995:HII851998 HSE851995:HSE851998 ICA851995:ICA851998 ILW851995:ILW851998 IVS851995:IVS851998 JFO851995:JFO851998 JPK851995:JPK851998 JZG851995:JZG851998 KJC851995:KJC851998 KSY851995:KSY851998 LCU851995:LCU851998 LMQ851995:LMQ851998 LWM851995:LWM851998 MGI851995:MGI851998 MQE851995:MQE851998 NAA851995:NAA851998 NJW851995:NJW851998 NTS851995:NTS851998 ODO851995:ODO851998 ONK851995:ONK851998 OXG851995:OXG851998 PHC851995:PHC851998 PQY851995:PQY851998 QAU851995:QAU851998 QKQ851995:QKQ851998 QUM851995:QUM851998 REI851995:REI851998 ROE851995:ROE851998 RYA851995:RYA851998 SHW851995:SHW851998 SRS851995:SRS851998 TBO851995:TBO851998 TLK851995:TLK851998 TVG851995:TVG851998 UFC851995:UFC851998 UOY851995:UOY851998 UYU851995:UYU851998 VIQ851995:VIQ851998 VSM851995:VSM851998 WCI851995:WCI851998 WME851995:WME851998 WWA851995:WWA851998 Q917531:Q917534 JO917531:JO917534 TK917531:TK917534 ADG917531:ADG917534 ANC917531:ANC917534 AWY917531:AWY917534 BGU917531:BGU917534 BQQ917531:BQQ917534 CAM917531:CAM917534 CKI917531:CKI917534 CUE917531:CUE917534 DEA917531:DEA917534 DNW917531:DNW917534 DXS917531:DXS917534 EHO917531:EHO917534 ERK917531:ERK917534 FBG917531:FBG917534 FLC917531:FLC917534 FUY917531:FUY917534 GEU917531:GEU917534 GOQ917531:GOQ917534 GYM917531:GYM917534 HII917531:HII917534 HSE917531:HSE917534 ICA917531:ICA917534 ILW917531:ILW917534 IVS917531:IVS917534 JFO917531:JFO917534 JPK917531:JPK917534 JZG917531:JZG917534 KJC917531:KJC917534 KSY917531:KSY917534 LCU917531:LCU917534 LMQ917531:LMQ917534 LWM917531:LWM917534 MGI917531:MGI917534 MQE917531:MQE917534 NAA917531:NAA917534 NJW917531:NJW917534 NTS917531:NTS917534 ODO917531:ODO917534 ONK917531:ONK917534 OXG917531:OXG917534 PHC917531:PHC917534 PQY917531:PQY917534 QAU917531:QAU917534 QKQ917531:QKQ917534 QUM917531:QUM917534 REI917531:REI917534 ROE917531:ROE917534 RYA917531:RYA917534 SHW917531:SHW917534 SRS917531:SRS917534 TBO917531:TBO917534 TLK917531:TLK917534 TVG917531:TVG917534 UFC917531:UFC917534 UOY917531:UOY917534 UYU917531:UYU917534 VIQ917531:VIQ917534 VSM917531:VSM917534 WCI917531:WCI917534 WME917531:WME917534 WWA917531:WWA917534 Q983067:Q983070 JO983067:JO983070 TK983067:TK983070 ADG983067:ADG983070 ANC983067:ANC983070 AWY983067:AWY983070 BGU983067:BGU983070 BQQ983067:BQQ983070 CAM983067:CAM983070 CKI983067:CKI983070 CUE983067:CUE983070 DEA983067:DEA983070 DNW983067:DNW983070 DXS983067:DXS983070 EHO983067:EHO983070 ERK983067:ERK983070 FBG983067:FBG983070 FLC983067:FLC983070 FUY983067:FUY983070 GEU983067:GEU983070 GOQ983067:GOQ983070 GYM983067:GYM983070 HII983067:HII983070 HSE983067:HSE983070 ICA983067:ICA983070 ILW983067:ILW983070 IVS983067:IVS983070 JFO983067:JFO983070 JPK983067:JPK983070 JZG983067:JZG983070 KJC983067:KJC983070 KSY983067:KSY983070 LCU983067:LCU983070 LMQ983067:LMQ983070 LWM983067:LWM983070 MGI983067:MGI983070 MQE983067:MQE983070 NAA983067:NAA983070 NJW983067:NJW983070 NTS983067:NTS983070 ODO983067:ODO983070 ONK983067:ONK983070 OXG983067:OXG983070 PHC983067:PHC983070 PQY983067:PQY983070 QAU983067:QAU983070 QKQ983067:QKQ983070 QUM983067:QUM983070 REI983067:REI983070 ROE983067:ROE983070 RYA983067:RYA983070 SHW983067:SHW983070 SRS983067:SRS983070 TBO983067:TBO983070 TLK983067:TLK983070 TVG983067:TVG983070 UFC983067:UFC983070 UOY983067:UOY983070 UYU983067:UYU983070 VIQ983067:VIQ983070 VSM983067:VSM983070 WCI983067:WCI983070 WME983067:WME983070 WWA983067:WWA983070 N31:V33 JL31:JR33 TH31:TN33 ADD31:ADJ33 AMZ31:ANF33 AWV31:AXB33 BGR31:BGX33 BQN31:BQT33 CAJ31:CAP33 CKF31:CKL33 CUB31:CUH33 DDX31:DED33 DNT31:DNZ33 DXP31:DXV33 EHL31:EHR33 ERH31:ERN33 FBD31:FBJ33 FKZ31:FLF33 FUV31:FVB33 GER31:GEX33 GON31:GOT33 GYJ31:GYP33 HIF31:HIL33 HSB31:HSH33 IBX31:ICD33 ILT31:ILZ33 IVP31:IVV33 JFL31:JFR33 JPH31:JPN33 JZD31:JZJ33 KIZ31:KJF33 KSV31:KTB33 LCR31:LCX33 LMN31:LMT33 LWJ31:LWP33 MGF31:MGL33 MQB31:MQH33 MZX31:NAD33 NJT31:NJZ33 NTP31:NTV33 ODL31:ODR33 ONH31:ONN33 OXD31:OXJ33 PGZ31:PHF33 PQV31:PRB33 QAR31:QAX33 QKN31:QKT33 QUJ31:QUP33 REF31:REL33 ROB31:ROH33 RXX31:RYD33 SHT31:SHZ33 SRP31:SRV33 TBL31:TBR33 TLH31:TLN33 TVD31:TVJ33 UEZ31:UFF33 UOV31:UPB33 UYR31:UYX33 VIN31:VIT33 VSJ31:VSP33 WCF31:WCL33 WMB31:WMH33 WVX31:WWD33 N65567:V65569 JL65567:JR65569 TH65567:TN65569 ADD65567:ADJ65569 AMZ65567:ANF65569 AWV65567:AXB65569 BGR65567:BGX65569 BQN65567:BQT65569 CAJ65567:CAP65569 CKF65567:CKL65569 CUB65567:CUH65569 DDX65567:DED65569 DNT65567:DNZ65569 DXP65567:DXV65569 EHL65567:EHR65569 ERH65567:ERN65569 FBD65567:FBJ65569 FKZ65567:FLF65569 FUV65567:FVB65569 GER65567:GEX65569 GON65567:GOT65569 GYJ65567:GYP65569 HIF65567:HIL65569 HSB65567:HSH65569 IBX65567:ICD65569 ILT65567:ILZ65569 IVP65567:IVV65569 JFL65567:JFR65569 JPH65567:JPN65569 JZD65567:JZJ65569 KIZ65567:KJF65569 KSV65567:KTB65569 LCR65567:LCX65569 LMN65567:LMT65569 LWJ65567:LWP65569 MGF65567:MGL65569 MQB65567:MQH65569 MZX65567:NAD65569 NJT65567:NJZ65569 NTP65567:NTV65569 ODL65567:ODR65569 ONH65567:ONN65569 OXD65567:OXJ65569 PGZ65567:PHF65569 PQV65567:PRB65569 QAR65567:QAX65569 QKN65567:QKT65569 QUJ65567:QUP65569 REF65567:REL65569 ROB65567:ROH65569 RXX65567:RYD65569 SHT65567:SHZ65569 SRP65567:SRV65569 TBL65567:TBR65569 TLH65567:TLN65569 TVD65567:TVJ65569 UEZ65567:UFF65569 UOV65567:UPB65569 UYR65567:UYX65569 VIN65567:VIT65569 VSJ65567:VSP65569 WCF65567:WCL65569 WMB65567:WMH65569 WVX65567:WWD65569 N131103:V131105 JL131103:JR131105 TH131103:TN131105 ADD131103:ADJ131105 AMZ131103:ANF131105 AWV131103:AXB131105 BGR131103:BGX131105 BQN131103:BQT131105 CAJ131103:CAP131105 CKF131103:CKL131105 CUB131103:CUH131105 DDX131103:DED131105 DNT131103:DNZ131105 DXP131103:DXV131105 EHL131103:EHR131105 ERH131103:ERN131105 FBD131103:FBJ131105 FKZ131103:FLF131105 FUV131103:FVB131105 GER131103:GEX131105 GON131103:GOT131105 GYJ131103:GYP131105 HIF131103:HIL131105 HSB131103:HSH131105 IBX131103:ICD131105 ILT131103:ILZ131105 IVP131103:IVV131105 JFL131103:JFR131105 JPH131103:JPN131105 JZD131103:JZJ131105 KIZ131103:KJF131105 KSV131103:KTB131105 LCR131103:LCX131105 LMN131103:LMT131105 LWJ131103:LWP131105 MGF131103:MGL131105 MQB131103:MQH131105 MZX131103:NAD131105 NJT131103:NJZ131105 NTP131103:NTV131105 ODL131103:ODR131105 ONH131103:ONN131105 OXD131103:OXJ131105 PGZ131103:PHF131105 PQV131103:PRB131105 QAR131103:QAX131105 QKN131103:QKT131105 QUJ131103:QUP131105 REF131103:REL131105 ROB131103:ROH131105 RXX131103:RYD131105 SHT131103:SHZ131105 SRP131103:SRV131105 TBL131103:TBR131105 TLH131103:TLN131105 TVD131103:TVJ131105 UEZ131103:UFF131105 UOV131103:UPB131105 UYR131103:UYX131105 VIN131103:VIT131105 VSJ131103:VSP131105 WCF131103:WCL131105 WMB131103:WMH131105 WVX131103:WWD131105 N196639:V196641 JL196639:JR196641 TH196639:TN196641 ADD196639:ADJ196641 AMZ196639:ANF196641 AWV196639:AXB196641 BGR196639:BGX196641 BQN196639:BQT196641 CAJ196639:CAP196641 CKF196639:CKL196641 CUB196639:CUH196641 DDX196639:DED196641 DNT196639:DNZ196641 DXP196639:DXV196641 EHL196639:EHR196641 ERH196639:ERN196641 FBD196639:FBJ196641 FKZ196639:FLF196641 FUV196639:FVB196641 GER196639:GEX196641 GON196639:GOT196641 GYJ196639:GYP196641 HIF196639:HIL196641 HSB196639:HSH196641 IBX196639:ICD196641 ILT196639:ILZ196641 IVP196639:IVV196641 JFL196639:JFR196641 JPH196639:JPN196641 JZD196639:JZJ196641 KIZ196639:KJF196641 KSV196639:KTB196641 LCR196639:LCX196641 LMN196639:LMT196641 LWJ196639:LWP196641 MGF196639:MGL196641 MQB196639:MQH196641 MZX196639:NAD196641 NJT196639:NJZ196641 NTP196639:NTV196641 ODL196639:ODR196641 ONH196639:ONN196641 OXD196639:OXJ196641 PGZ196639:PHF196641 PQV196639:PRB196641 QAR196639:QAX196641 QKN196639:QKT196641 QUJ196639:QUP196641 REF196639:REL196641 ROB196639:ROH196641 RXX196639:RYD196641 SHT196639:SHZ196641 SRP196639:SRV196641 TBL196639:TBR196641 TLH196639:TLN196641 TVD196639:TVJ196641 UEZ196639:UFF196641 UOV196639:UPB196641 UYR196639:UYX196641 VIN196639:VIT196641 VSJ196639:VSP196641 WCF196639:WCL196641 WMB196639:WMH196641 WVX196639:WWD196641 N262175:V262177 JL262175:JR262177 TH262175:TN262177 ADD262175:ADJ262177 AMZ262175:ANF262177 AWV262175:AXB262177 BGR262175:BGX262177 BQN262175:BQT262177 CAJ262175:CAP262177 CKF262175:CKL262177 CUB262175:CUH262177 DDX262175:DED262177 DNT262175:DNZ262177 DXP262175:DXV262177 EHL262175:EHR262177 ERH262175:ERN262177 FBD262175:FBJ262177 FKZ262175:FLF262177 FUV262175:FVB262177 GER262175:GEX262177 GON262175:GOT262177 GYJ262175:GYP262177 HIF262175:HIL262177 HSB262175:HSH262177 IBX262175:ICD262177 ILT262175:ILZ262177 IVP262175:IVV262177 JFL262175:JFR262177 JPH262175:JPN262177 JZD262175:JZJ262177 KIZ262175:KJF262177 KSV262175:KTB262177 LCR262175:LCX262177 LMN262175:LMT262177 LWJ262175:LWP262177 MGF262175:MGL262177 MQB262175:MQH262177 MZX262175:NAD262177 NJT262175:NJZ262177 NTP262175:NTV262177 ODL262175:ODR262177 ONH262175:ONN262177 OXD262175:OXJ262177 PGZ262175:PHF262177 PQV262175:PRB262177 QAR262175:QAX262177 QKN262175:QKT262177 QUJ262175:QUP262177 REF262175:REL262177 ROB262175:ROH262177 RXX262175:RYD262177 SHT262175:SHZ262177 SRP262175:SRV262177 TBL262175:TBR262177 TLH262175:TLN262177 TVD262175:TVJ262177 UEZ262175:UFF262177 UOV262175:UPB262177 UYR262175:UYX262177 VIN262175:VIT262177 VSJ262175:VSP262177 WCF262175:WCL262177 WMB262175:WMH262177 WVX262175:WWD262177 N327711:V327713 JL327711:JR327713 TH327711:TN327713 ADD327711:ADJ327713 AMZ327711:ANF327713 AWV327711:AXB327713 BGR327711:BGX327713 BQN327711:BQT327713 CAJ327711:CAP327713 CKF327711:CKL327713 CUB327711:CUH327713 DDX327711:DED327713 DNT327711:DNZ327713 DXP327711:DXV327713 EHL327711:EHR327713 ERH327711:ERN327713 FBD327711:FBJ327713 FKZ327711:FLF327713 FUV327711:FVB327713 GER327711:GEX327713 GON327711:GOT327713 GYJ327711:GYP327713 HIF327711:HIL327713 HSB327711:HSH327713 IBX327711:ICD327713 ILT327711:ILZ327713 IVP327711:IVV327713 JFL327711:JFR327713 JPH327711:JPN327713 JZD327711:JZJ327713 KIZ327711:KJF327713 KSV327711:KTB327713 LCR327711:LCX327713 LMN327711:LMT327713 LWJ327711:LWP327713 MGF327711:MGL327713 MQB327711:MQH327713 MZX327711:NAD327713 NJT327711:NJZ327713 NTP327711:NTV327713 ODL327711:ODR327713 ONH327711:ONN327713 OXD327711:OXJ327713 PGZ327711:PHF327713 PQV327711:PRB327713 QAR327711:QAX327713 QKN327711:QKT327713 QUJ327711:QUP327713 REF327711:REL327713 ROB327711:ROH327713 RXX327711:RYD327713 SHT327711:SHZ327713 SRP327711:SRV327713 TBL327711:TBR327713 TLH327711:TLN327713 TVD327711:TVJ327713 UEZ327711:UFF327713 UOV327711:UPB327713 UYR327711:UYX327713 VIN327711:VIT327713 VSJ327711:VSP327713 WCF327711:WCL327713 WMB327711:WMH327713 WVX327711:WWD327713 N393247:V393249 JL393247:JR393249 TH393247:TN393249 ADD393247:ADJ393249 AMZ393247:ANF393249 AWV393247:AXB393249 BGR393247:BGX393249 BQN393247:BQT393249 CAJ393247:CAP393249 CKF393247:CKL393249 CUB393247:CUH393249 DDX393247:DED393249 DNT393247:DNZ393249 DXP393247:DXV393249 EHL393247:EHR393249 ERH393247:ERN393249 FBD393247:FBJ393249 FKZ393247:FLF393249 FUV393247:FVB393249 GER393247:GEX393249 GON393247:GOT393249 GYJ393247:GYP393249 HIF393247:HIL393249 HSB393247:HSH393249 IBX393247:ICD393249 ILT393247:ILZ393249 IVP393247:IVV393249 JFL393247:JFR393249 JPH393247:JPN393249 JZD393247:JZJ393249 KIZ393247:KJF393249 KSV393247:KTB393249 LCR393247:LCX393249 LMN393247:LMT393249 LWJ393247:LWP393249 MGF393247:MGL393249 MQB393247:MQH393249 MZX393247:NAD393249 NJT393247:NJZ393249 NTP393247:NTV393249 ODL393247:ODR393249 ONH393247:ONN393249 OXD393247:OXJ393249 PGZ393247:PHF393249 PQV393247:PRB393249 QAR393247:QAX393249 QKN393247:QKT393249 QUJ393247:QUP393249 REF393247:REL393249 ROB393247:ROH393249 RXX393247:RYD393249 SHT393247:SHZ393249 SRP393247:SRV393249 TBL393247:TBR393249 TLH393247:TLN393249 TVD393247:TVJ393249 UEZ393247:UFF393249 UOV393247:UPB393249 UYR393247:UYX393249 VIN393247:VIT393249 VSJ393247:VSP393249 WCF393247:WCL393249 WMB393247:WMH393249 WVX393247:WWD393249 N458783:V458785 JL458783:JR458785 TH458783:TN458785 ADD458783:ADJ458785 AMZ458783:ANF458785 AWV458783:AXB458785 BGR458783:BGX458785 BQN458783:BQT458785 CAJ458783:CAP458785 CKF458783:CKL458785 CUB458783:CUH458785 DDX458783:DED458785 DNT458783:DNZ458785 DXP458783:DXV458785 EHL458783:EHR458785 ERH458783:ERN458785 FBD458783:FBJ458785 FKZ458783:FLF458785 FUV458783:FVB458785 GER458783:GEX458785 GON458783:GOT458785 GYJ458783:GYP458785 HIF458783:HIL458785 HSB458783:HSH458785 IBX458783:ICD458785 ILT458783:ILZ458785 IVP458783:IVV458785 JFL458783:JFR458785 JPH458783:JPN458785 JZD458783:JZJ458785 KIZ458783:KJF458785 KSV458783:KTB458785 LCR458783:LCX458785 LMN458783:LMT458785 LWJ458783:LWP458785 MGF458783:MGL458785 MQB458783:MQH458785 MZX458783:NAD458785 NJT458783:NJZ458785 NTP458783:NTV458785 ODL458783:ODR458785 ONH458783:ONN458785 OXD458783:OXJ458785 PGZ458783:PHF458785 PQV458783:PRB458785 QAR458783:QAX458785 QKN458783:QKT458785 QUJ458783:QUP458785 REF458783:REL458785 ROB458783:ROH458785 RXX458783:RYD458785 SHT458783:SHZ458785 SRP458783:SRV458785 TBL458783:TBR458785 TLH458783:TLN458785 TVD458783:TVJ458785 UEZ458783:UFF458785 UOV458783:UPB458785 UYR458783:UYX458785 VIN458783:VIT458785 VSJ458783:VSP458785 WCF458783:WCL458785 WMB458783:WMH458785 WVX458783:WWD458785 N524319:V524321 JL524319:JR524321 TH524319:TN524321 ADD524319:ADJ524321 AMZ524319:ANF524321 AWV524319:AXB524321 BGR524319:BGX524321 BQN524319:BQT524321 CAJ524319:CAP524321 CKF524319:CKL524321 CUB524319:CUH524321 DDX524319:DED524321 DNT524319:DNZ524321 DXP524319:DXV524321 EHL524319:EHR524321 ERH524319:ERN524321 FBD524319:FBJ524321 FKZ524319:FLF524321 FUV524319:FVB524321 GER524319:GEX524321 GON524319:GOT524321 GYJ524319:GYP524321 HIF524319:HIL524321 HSB524319:HSH524321 IBX524319:ICD524321 ILT524319:ILZ524321 IVP524319:IVV524321 JFL524319:JFR524321 JPH524319:JPN524321 JZD524319:JZJ524321 KIZ524319:KJF524321 KSV524319:KTB524321 LCR524319:LCX524321 LMN524319:LMT524321 LWJ524319:LWP524321 MGF524319:MGL524321 MQB524319:MQH524321 MZX524319:NAD524321 NJT524319:NJZ524321 NTP524319:NTV524321 ODL524319:ODR524321 ONH524319:ONN524321 OXD524319:OXJ524321 PGZ524319:PHF524321 PQV524319:PRB524321 QAR524319:QAX524321 QKN524319:QKT524321 QUJ524319:QUP524321 REF524319:REL524321 ROB524319:ROH524321 RXX524319:RYD524321 SHT524319:SHZ524321 SRP524319:SRV524321 TBL524319:TBR524321 TLH524319:TLN524321 TVD524319:TVJ524321 UEZ524319:UFF524321 UOV524319:UPB524321 UYR524319:UYX524321 VIN524319:VIT524321 VSJ524319:VSP524321 WCF524319:WCL524321 WMB524319:WMH524321 WVX524319:WWD524321 N589855:V589857 JL589855:JR589857 TH589855:TN589857 ADD589855:ADJ589857 AMZ589855:ANF589857 AWV589855:AXB589857 BGR589855:BGX589857 BQN589855:BQT589857 CAJ589855:CAP589857 CKF589855:CKL589857 CUB589855:CUH589857 DDX589855:DED589857 DNT589855:DNZ589857 DXP589855:DXV589857 EHL589855:EHR589857 ERH589855:ERN589857 FBD589855:FBJ589857 FKZ589855:FLF589857 FUV589855:FVB589857 GER589855:GEX589857 GON589855:GOT589857 GYJ589855:GYP589857 HIF589855:HIL589857 HSB589855:HSH589857 IBX589855:ICD589857 ILT589855:ILZ589857 IVP589855:IVV589857 JFL589855:JFR589857 JPH589855:JPN589857 JZD589855:JZJ589857 KIZ589855:KJF589857 KSV589855:KTB589857 LCR589855:LCX589857 LMN589855:LMT589857 LWJ589855:LWP589857 MGF589855:MGL589857 MQB589855:MQH589857 MZX589855:NAD589857 NJT589855:NJZ589857 NTP589855:NTV589857 ODL589855:ODR589857 ONH589855:ONN589857 OXD589855:OXJ589857 PGZ589855:PHF589857 PQV589855:PRB589857 QAR589855:QAX589857 QKN589855:QKT589857 QUJ589855:QUP589857 REF589855:REL589857 ROB589855:ROH589857 RXX589855:RYD589857 SHT589855:SHZ589857 SRP589855:SRV589857 TBL589855:TBR589857 TLH589855:TLN589857 TVD589855:TVJ589857 UEZ589855:UFF589857 UOV589855:UPB589857 UYR589855:UYX589857 VIN589855:VIT589857 VSJ589855:VSP589857 WCF589855:WCL589857 WMB589855:WMH589857 WVX589855:WWD589857 N655391:V655393 JL655391:JR655393 TH655391:TN655393 ADD655391:ADJ655393 AMZ655391:ANF655393 AWV655391:AXB655393 BGR655391:BGX655393 BQN655391:BQT655393 CAJ655391:CAP655393 CKF655391:CKL655393 CUB655391:CUH655393 DDX655391:DED655393 DNT655391:DNZ655393 DXP655391:DXV655393 EHL655391:EHR655393 ERH655391:ERN655393 FBD655391:FBJ655393 FKZ655391:FLF655393 FUV655391:FVB655393 GER655391:GEX655393 GON655391:GOT655393 GYJ655391:GYP655393 HIF655391:HIL655393 HSB655391:HSH655393 IBX655391:ICD655393 ILT655391:ILZ655393 IVP655391:IVV655393 JFL655391:JFR655393 JPH655391:JPN655393 JZD655391:JZJ655393 KIZ655391:KJF655393 KSV655391:KTB655393 LCR655391:LCX655393 LMN655391:LMT655393 LWJ655391:LWP655393 MGF655391:MGL655393 MQB655391:MQH655393 MZX655391:NAD655393 NJT655391:NJZ655393 NTP655391:NTV655393 ODL655391:ODR655393 ONH655391:ONN655393 OXD655391:OXJ655393 PGZ655391:PHF655393 PQV655391:PRB655393 QAR655391:QAX655393 QKN655391:QKT655393 QUJ655391:QUP655393 REF655391:REL655393 ROB655391:ROH655393 RXX655391:RYD655393 SHT655391:SHZ655393 SRP655391:SRV655393 TBL655391:TBR655393 TLH655391:TLN655393 TVD655391:TVJ655393 UEZ655391:UFF655393 UOV655391:UPB655393 UYR655391:UYX655393 VIN655391:VIT655393 VSJ655391:VSP655393 WCF655391:WCL655393 WMB655391:WMH655393 WVX655391:WWD655393 N720927:V720929 JL720927:JR720929 TH720927:TN720929 ADD720927:ADJ720929 AMZ720927:ANF720929 AWV720927:AXB720929 BGR720927:BGX720929 BQN720927:BQT720929 CAJ720927:CAP720929 CKF720927:CKL720929 CUB720927:CUH720929 DDX720927:DED720929 DNT720927:DNZ720929 DXP720927:DXV720929 EHL720927:EHR720929 ERH720927:ERN720929 FBD720927:FBJ720929 FKZ720927:FLF720929 FUV720927:FVB720929 GER720927:GEX720929 GON720927:GOT720929 GYJ720927:GYP720929 HIF720927:HIL720929 HSB720927:HSH720929 IBX720927:ICD720929 ILT720927:ILZ720929 IVP720927:IVV720929 JFL720927:JFR720929 JPH720927:JPN720929 JZD720927:JZJ720929 KIZ720927:KJF720929 KSV720927:KTB720929 LCR720927:LCX720929 LMN720927:LMT720929 LWJ720927:LWP720929 MGF720927:MGL720929 MQB720927:MQH720929 MZX720927:NAD720929 NJT720927:NJZ720929 NTP720927:NTV720929 ODL720927:ODR720929 ONH720927:ONN720929 OXD720927:OXJ720929 PGZ720927:PHF720929 PQV720927:PRB720929 QAR720927:QAX720929 QKN720927:QKT720929 QUJ720927:QUP720929 REF720927:REL720929 ROB720927:ROH720929 RXX720927:RYD720929 SHT720927:SHZ720929 SRP720927:SRV720929 TBL720927:TBR720929 TLH720927:TLN720929 TVD720927:TVJ720929 UEZ720927:UFF720929 UOV720927:UPB720929 UYR720927:UYX720929 VIN720927:VIT720929 VSJ720927:VSP720929 WCF720927:WCL720929 WMB720927:WMH720929 WVX720927:WWD720929 N786463:V786465 JL786463:JR786465 TH786463:TN786465 ADD786463:ADJ786465 AMZ786463:ANF786465 AWV786463:AXB786465 BGR786463:BGX786465 BQN786463:BQT786465 CAJ786463:CAP786465 CKF786463:CKL786465 CUB786463:CUH786465 DDX786463:DED786465 DNT786463:DNZ786465 DXP786463:DXV786465 EHL786463:EHR786465 ERH786463:ERN786465 FBD786463:FBJ786465 FKZ786463:FLF786465 FUV786463:FVB786465 GER786463:GEX786465 GON786463:GOT786465 GYJ786463:GYP786465 HIF786463:HIL786465 HSB786463:HSH786465 IBX786463:ICD786465 ILT786463:ILZ786465 IVP786463:IVV786465 JFL786463:JFR786465 JPH786463:JPN786465 JZD786463:JZJ786465 KIZ786463:KJF786465 KSV786463:KTB786465 LCR786463:LCX786465 LMN786463:LMT786465 LWJ786463:LWP786465 MGF786463:MGL786465 MQB786463:MQH786465 MZX786463:NAD786465 NJT786463:NJZ786465 NTP786463:NTV786465 ODL786463:ODR786465 ONH786463:ONN786465 OXD786463:OXJ786465 PGZ786463:PHF786465 PQV786463:PRB786465 QAR786463:QAX786465 QKN786463:QKT786465 QUJ786463:QUP786465 REF786463:REL786465 ROB786463:ROH786465 RXX786463:RYD786465 SHT786463:SHZ786465 SRP786463:SRV786465 TBL786463:TBR786465 TLH786463:TLN786465 TVD786463:TVJ786465 UEZ786463:UFF786465 UOV786463:UPB786465 UYR786463:UYX786465 VIN786463:VIT786465 VSJ786463:VSP786465 WCF786463:WCL786465 WMB786463:WMH786465 WVX786463:WWD786465 N851999:V852001 JL851999:JR852001 TH851999:TN852001 ADD851999:ADJ852001 AMZ851999:ANF852001 AWV851999:AXB852001 BGR851999:BGX852001 BQN851999:BQT852001 CAJ851999:CAP852001 CKF851999:CKL852001 CUB851999:CUH852001 DDX851999:DED852001 DNT851999:DNZ852001 DXP851999:DXV852001 EHL851999:EHR852001 ERH851999:ERN852001 FBD851999:FBJ852001 FKZ851999:FLF852001 FUV851999:FVB852001 GER851999:GEX852001 GON851999:GOT852001 GYJ851999:GYP852001 HIF851999:HIL852001 HSB851999:HSH852001 IBX851999:ICD852001 ILT851999:ILZ852001 IVP851999:IVV852001 JFL851999:JFR852001 JPH851999:JPN852001 JZD851999:JZJ852001 KIZ851999:KJF852001 KSV851999:KTB852001 LCR851999:LCX852001 LMN851999:LMT852001 LWJ851999:LWP852001 MGF851999:MGL852001 MQB851999:MQH852001 MZX851999:NAD852001 NJT851999:NJZ852001 NTP851999:NTV852001 ODL851999:ODR852001 ONH851999:ONN852001 OXD851999:OXJ852001 PGZ851999:PHF852001 PQV851999:PRB852001 QAR851999:QAX852001 QKN851999:QKT852001 QUJ851999:QUP852001 REF851999:REL852001 ROB851999:ROH852001 RXX851999:RYD852001 SHT851999:SHZ852001 SRP851999:SRV852001 TBL851999:TBR852001 TLH851999:TLN852001 TVD851999:TVJ852001 UEZ851999:UFF852001 UOV851999:UPB852001 UYR851999:UYX852001 VIN851999:VIT852001 VSJ851999:VSP852001 WCF851999:WCL852001 WMB851999:WMH852001 WVX851999:WWD852001 N917535:V917537 JL917535:JR917537 TH917535:TN917537 ADD917535:ADJ917537 AMZ917535:ANF917537 AWV917535:AXB917537 BGR917535:BGX917537 BQN917535:BQT917537 CAJ917535:CAP917537 CKF917535:CKL917537 CUB917535:CUH917537 DDX917535:DED917537 DNT917535:DNZ917537 DXP917535:DXV917537 EHL917535:EHR917537 ERH917535:ERN917537 FBD917535:FBJ917537 FKZ917535:FLF917537 FUV917535:FVB917537 GER917535:GEX917537 GON917535:GOT917537 GYJ917535:GYP917537 HIF917535:HIL917537 HSB917535:HSH917537 IBX917535:ICD917537 ILT917535:ILZ917537 IVP917535:IVV917537 JFL917535:JFR917537 JPH917535:JPN917537 JZD917535:JZJ917537 KIZ917535:KJF917537 KSV917535:KTB917537 LCR917535:LCX917537 LMN917535:LMT917537 LWJ917535:LWP917537 MGF917535:MGL917537 MQB917535:MQH917537 MZX917535:NAD917537 NJT917535:NJZ917537 NTP917535:NTV917537 ODL917535:ODR917537 ONH917535:ONN917537 OXD917535:OXJ917537 PGZ917535:PHF917537 PQV917535:PRB917537 QAR917535:QAX917537 QKN917535:QKT917537 QUJ917535:QUP917537 REF917535:REL917537 ROB917535:ROH917537 RXX917535:RYD917537 SHT917535:SHZ917537 SRP917535:SRV917537 TBL917535:TBR917537 TLH917535:TLN917537 TVD917535:TVJ917537 UEZ917535:UFF917537 UOV917535:UPB917537 UYR917535:UYX917537 VIN917535:VIT917537 VSJ917535:VSP917537 WCF917535:WCL917537 WMB917535:WMH917537 WVX917535:WWD917537 N983071:V983073 JL983071:JR983073 TH983071:TN983073 ADD983071:ADJ983073 AMZ983071:ANF983073 AWV983071:AXB983073 BGR983071:BGX983073 BQN983071:BQT983073 CAJ983071:CAP983073 CKF983071:CKL983073 CUB983071:CUH983073 DDX983071:DED983073 DNT983071:DNZ983073 DXP983071:DXV983073 EHL983071:EHR983073 ERH983071:ERN983073 FBD983071:FBJ983073 FKZ983071:FLF983073 FUV983071:FVB983073 GER983071:GEX983073 GON983071:GOT983073 GYJ983071:GYP983073 HIF983071:HIL983073 HSB983071:HSH983073 IBX983071:ICD983073 ILT983071:ILZ983073 IVP983071:IVV983073 JFL983071:JFR983073 JPH983071:JPN983073 JZD983071:JZJ983073 KIZ983071:KJF983073 KSV983071:KTB983073 LCR983071:LCX983073 LMN983071:LMT983073 LWJ983071:LWP983073 MGF983071:MGL983073 MQB983071:MQH983073 MZX983071:NAD983073 NJT983071:NJZ983073 NTP983071:NTV983073 ODL983071:ODR983073 ONH983071:ONN983073 OXD983071:OXJ983073 PGZ983071:PHF983073 PQV983071:PRB983073 QAR983071:QAX983073 QKN983071:QKT983073 QUJ983071:QUP983073 REF983071:REL983073 ROB983071:ROH983073 RXX983071:RYD983073 SHT983071:SHZ983073 SRP983071:SRV983073 TBL983071:TBR983073 TLH983071:TLN983073 TVD983071:TVJ983073 UEZ983071:UFF983073 UOV983071:UPB983073 UYR983071:UYX983073 VIN983071:VIT983073 VSJ983071:VSP983073 WCF983071:WCL983073 WMB983071:WMH983073 WVX983071:WWD983073 S27:S30 JQ27:JQ30 TM27:TM30 ADI27:ADI30 ANE27:ANE30 AXA27:AXA30 BGW27:BGW30 BQS27:BQS30 CAO27:CAO30 CKK27:CKK30 CUG27:CUG30 DEC27:DEC30 DNY27:DNY30 DXU27:DXU30 EHQ27:EHQ30 ERM27:ERM30 FBI27:FBI30 FLE27:FLE30 FVA27:FVA30 GEW27:GEW30 GOS27:GOS30 GYO27:GYO30 HIK27:HIK30 HSG27:HSG30 ICC27:ICC30 ILY27:ILY30 IVU27:IVU30 JFQ27:JFQ30 JPM27:JPM30 JZI27:JZI30 KJE27:KJE30 KTA27:KTA30 LCW27:LCW30 LMS27:LMS30 LWO27:LWO30 MGK27:MGK30 MQG27:MQG30 NAC27:NAC30 NJY27:NJY30 NTU27:NTU30 ODQ27:ODQ30 ONM27:ONM30 OXI27:OXI30 PHE27:PHE30 PRA27:PRA30 QAW27:QAW30 QKS27:QKS30 QUO27:QUO30 REK27:REK30 ROG27:ROG30 RYC27:RYC30 SHY27:SHY30 SRU27:SRU30 TBQ27:TBQ30 TLM27:TLM30 TVI27:TVI30 UFE27:UFE30 UPA27:UPA30 UYW27:UYW30 VIS27:VIS30 VSO27:VSO30 WCK27:WCK30 WMG27:WMG30 WWC27:WWC30 S65563:S65566 JQ65563:JQ65566 TM65563:TM65566 ADI65563:ADI65566 ANE65563:ANE65566 AXA65563:AXA65566 BGW65563:BGW65566 BQS65563:BQS65566 CAO65563:CAO65566 CKK65563:CKK65566 CUG65563:CUG65566 DEC65563:DEC65566 DNY65563:DNY65566 DXU65563:DXU65566 EHQ65563:EHQ65566 ERM65563:ERM65566 FBI65563:FBI65566 FLE65563:FLE65566 FVA65563:FVA65566 GEW65563:GEW65566 GOS65563:GOS65566 GYO65563:GYO65566 HIK65563:HIK65566 HSG65563:HSG65566 ICC65563:ICC65566 ILY65563:ILY65566 IVU65563:IVU65566 JFQ65563:JFQ65566 JPM65563:JPM65566 JZI65563:JZI65566 KJE65563:KJE65566 KTA65563:KTA65566 LCW65563:LCW65566 LMS65563:LMS65566 LWO65563:LWO65566 MGK65563:MGK65566 MQG65563:MQG65566 NAC65563:NAC65566 NJY65563:NJY65566 NTU65563:NTU65566 ODQ65563:ODQ65566 ONM65563:ONM65566 OXI65563:OXI65566 PHE65563:PHE65566 PRA65563:PRA65566 QAW65563:QAW65566 QKS65563:QKS65566 QUO65563:QUO65566 REK65563:REK65566 ROG65563:ROG65566 RYC65563:RYC65566 SHY65563:SHY65566 SRU65563:SRU65566 TBQ65563:TBQ65566 TLM65563:TLM65566 TVI65563:TVI65566 UFE65563:UFE65566 UPA65563:UPA65566 UYW65563:UYW65566 VIS65563:VIS65566 VSO65563:VSO65566 WCK65563:WCK65566 WMG65563:WMG65566 WWC65563:WWC65566 S131099:S131102 JQ131099:JQ131102 TM131099:TM131102 ADI131099:ADI131102 ANE131099:ANE131102 AXA131099:AXA131102 BGW131099:BGW131102 BQS131099:BQS131102 CAO131099:CAO131102 CKK131099:CKK131102 CUG131099:CUG131102 DEC131099:DEC131102 DNY131099:DNY131102 DXU131099:DXU131102 EHQ131099:EHQ131102 ERM131099:ERM131102 FBI131099:FBI131102 FLE131099:FLE131102 FVA131099:FVA131102 GEW131099:GEW131102 GOS131099:GOS131102 GYO131099:GYO131102 HIK131099:HIK131102 HSG131099:HSG131102 ICC131099:ICC131102 ILY131099:ILY131102 IVU131099:IVU131102 JFQ131099:JFQ131102 JPM131099:JPM131102 JZI131099:JZI131102 KJE131099:KJE131102 KTA131099:KTA131102 LCW131099:LCW131102 LMS131099:LMS131102 LWO131099:LWO131102 MGK131099:MGK131102 MQG131099:MQG131102 NAC131099:NAC131102 NJY131099:NJY131102 NTU131099:NTU131102 ODQ131099:ODQ131102 ONM131099:ONM131102 OXI131099:OXI131102 PHE131099:PHE131102 PRA131099:PRA131102 QAW131099:QAW131102 QKS131099:QKS131102 QUO131099:QUO131102 REK131099:REK131102 ROG131099:ROG131102 RYC131099:RYC131102 SHY131099:SHY131102 SRU131099:SRU131102 TBQ131099:TBQ131102 TLM131099:TLM131102 TVI131099:TVI131102 UFE131099:UFE131102 UPA131099:UPA131102 UYW131099:UYW131102 VIS131099:VIS131102 VSO131099:VSO131102 WCK131099:WCK131102 WMG131099:WMG131102 WWC131099:WWC131102 S196635:S196638 JQ196635:JQ196638 TM196635:TM196638 ADI196635:ADI196638 ANE196635:ANE196638 AXA196635:AXA196638 BGW196635:BGW196638 BQS196635:BQS196638 CAO196635:CAO196638 CKK196635:CKK196638 CUG196635:CUG196638 DEC196635:DEC196638 DNY196635:DNY196638 DXU196635:DXU196638 EHQ196635:EHQ196638 ERM196635:ERM196638 FBI196635:FBI196638 FLE196635:FLE196638 FVA196635:FVA196638 GEW196635:GEW196638 GOS196635:GOS196638 GYO196635:GYO196638 HIK196635:HIK196638 HSG196635:HSG196638 ICC196635:ICC196638 ILY196635:ILY196638 IVU196635:IVU196638 JFQ196635:JFQ196638 JPM196635:JPM196638 JZI196635:JZI196638 KJE196635:KJE196638 KTA196635:KTA196638 LCW196635:LCW196638 LMS196635:LMS196638 LWO196635:LWO196638 MGK196635:MGK196638 MQG196635:MQG196638 NAC196635:NAC196638 NJY196635:NJY196638 NTU196635:NTU196638 ODQ196635:ODQ196638 ONM196635:ONM196638 OXI196635:OXI196638 PHE196635:PHE196638 PRA196635:PRA196638 QAW196635:QAW196638 QKS196635:QKS196638 QUO196635:QUO196638 REK196635:REK196638 ROG196635:ROG196638 RYC196635:RYC196638 SHY196635:SHY196638 SRU196635:SRU196638 TBQ196635:TBQ196638 TLM196635:TLM196638 TVI196635:TVI196638 UFE196635:UFE196638 UPA196635:UPA196638 UYW196635:UYW196638 VIS196635:VIS196638 VSO196635:VSO196638 WCK196635:WCK196638 WMG196635:WMG196638 WWC196635:WWC196638 S262171:S262174 JQ262171:JQ262174 TM262171:TM262174 ADI262171:ADI262174 ANE262171:ANE262174 AXA262171:AXA262174 BGW262171:BGW262174 BQS262171:BQS262174 CAO262171:CAO262174 CKK262171:CKK262174 CUG262171:CUG262174 DEC262171:DEC262174 DNY262171:DNY262174 DXU262171:DXU262174 EHQ262171:EHQ262174 ERM262171:ERM262174 FBI262171:FBI262174 FLE262171:FLE262174 FVA262171:FVA262174 GEW262171:GEW262174 GOS262171:GOS262174 GYO262171:GYO262174 HIK262171:HIK262174 HSG262171:HSG262174 ICC262171:ICC262174 ILY262171:ILY262174 IVU262171:IVU262174 JFQ262171:JFQ262174 JPM262171:JPM262174 JZI262171:JZI262174 KJE262171:KJE262174 KTA262171:KTA262174 LCW262171:LCW262174 LMS262171:LMS262174 LWO262171:LWO262174 MGK262171:MGK262174 MQG262171:MQG262174 NAC262171:NAC262174 NJY262171:NJY262174 NTU262171:NTU262174 ODQ262171:ODQ262174 ONM262171:ONM262174 OXI262171:OXI262174 PHE262171:PHE262174 PRA262171:PRA262174 QAW262171:QAW262174 QKS262171:QKS262174 QUO262171:QUO262174 REK262171:REK262174 ROG262171:ROG262174 RYC262171:RYC262174 SHY262171:SHY262174 SRU262171:SRU262174 TBQ262171:TBQ262174 TLM262171:TLM262174 TVI262171:TVI262174 UFE262171:UFE262174 UPA262171:UPA262174 UYW262171:UYW262174 VIS262171:VIS262174 VSO262171:VSO262174 WCK262171:WCK262174 WMG262171:WMG262174 WWC262171:WWC262174 S327707:S327710 JQ327707:JQ327710 TM327707:TM327710 ADI327707:ADI327710 ANE327707:ANE327710 AXA327707:AXA327710 BGW327707:BGW327710 BQS327707:BQS327710 CAO327707:CAO327710 CKK327707:CKK327710 CUG327707:CUG327710 DEC327707:DEC327710 DNY327707:DNY327710 DXU327707:DXU327710 EHQ327707:EHQ327710 ERM327707:ERM327710 FBI327707:FBI327710 FLE327707:FLE327710 FVA327707:FVA327710 GEW327707:GEW327710 GOS327707:GOS327710 GYO327707:GYO327710 HIK327707:HIK327710 HSG327707:HSG327710 ICC327707:ICC327710 ILY327707:ILY327710 IVU327707:IVU327710 JFQ327707:JFQ327710 JPM327707:JPM327710 JZI327707:JZI327710 KJE327707:KJE327710 KTA327707:KTA327710 LCW327707:LCW327710 LMS327707:LMS327710 LWO327707:LWO327710 MGK327707:MGK327710 MQG327707:MQG327710 NAC327707:NAC327710 NJY327707:NJY327710 NTU327707:NTU327710 ODQ327707:ODQ327710 ONM327707:ONM327710 OXI327707:OXI327710 PHE327707:PHE327710 PRA327707:PRA327710 QAW327707:QAW327710 QKS327707:QKS327710 QUO327707:QUO327710 REK327707:REK327710 ROG327707:ROG327710 RYC327707:RYC327710 SHY327707:SHY327710 SRU327707:SRU327710 TBQ327707:TBQ327710 TLM327707:TLM327710 TVI327707:TVI327710 UFE327707:UFE327710 UPA327707:UPA327710 UYW327707:UYW327710 VIS327707:VIS327710 VSO327707:VSO327710 WCK327707:WCK327710 WMG327707:WMG327710 WWC327707:WWC327710 S393243:S393246 JQ393243:JQ393246 TM393243:TM393246 ADI393243:ADI393246 ANE393243:ANE393246 AXA393243:AXA393246 BGW393243:BGW393246 BQS393243:BQS393246 CAO393243:CAO393246 CKK393243:CKK393246 CUG393243:CUG393246 DEC393243:DEC393246 DNY393243:DNY393246 DXU393243:DXU393246 EHQ393243:EHQ393246 ERM393243:ERM393246 FBI393243:FBI393246 FLE393243:FLE393246 FVA393243:FVA393246 GEW393243:GEW393246 GOS393243:GOS393246 GYO393243:GYO393246 HIK393243:HIK393246 HSG393243:HSG393246 ICC393243:ICC393246 ILY393243:ILY393246 IVU393243:IVU393246 JFQ393243:JFQ393246 JPM393243:JPM393246 JZI393243:JZI393246 KJE393243:KJE393246 KTA393243:KTA393246 LCW393243:LCW393246 LMS393243:LMS393246 LWO393243:LWO393246 MGK393243:MGK393246 MQG393243:MQG393246 NAC393243:NAC393246 NJY393243:NJY393246 NTU393243:NTU393246 ODQ393243:ODQ393246 ONM393243:ONM393246 OXI393243:OXI393246 PHE393243:PHE393246 PRA393243:PRA393246 QAW393243:QAW393246 QKS393243:QKS393246 QUO393243:QUO393246 REK393243:REK393246 ROG393243:ROG393246 RYC393243:RYC393246 SHY393243:SHY393246 SRU393243:SRU393246 TBQ393243:TBQ393246 TLM393243:TLM393246 TVI393243:TVI393246 UFE393243:UFE393246 UPA393243:UPA393246 UYW393243:UYW393246 VIS393243:VIS393246 VSO393243:VSO393246 WCK393243:WCK393246 WMG393243:WMG393246 WWC393243:WWC393246 S458779:S458782 JQ458779:JQ458782 TM458779:TM458782 ADI458779:ADI458782 ANE458779:ANE458782 AXA458779:AXA458782 BGW458779:BGW458782 BQS458779:BQS458782 CAO458779:CAO458782 CKK458779:CKK458782 CUG458779:CUG458782 DEC458779:DEC458782 DNY458779:DNY458782 DXU458779:DXU458782 EHQ458779:EHQ458782 ERM458779:ERM458782 FBI458779:FBI458782 FLE458779:FLE458782 FVA458779:FVA458782 GEW458779:GEW458782 GOS458779:GOS458782 GYO458779:GYO458782 HIK458779:HIK458782 HSG458779:HSG458782 ICC458779:ICC458782 ILY458779:ILY458782 IVU458779:IVU458782 JFQ458779:JFQ458782 JPM458779:JPM458782 JZI458779:JZI458782 KJE458779:KJE458782 KTA458779:KTA458782 LCW458779:LCW458782 LMS458779:LMS458782 LWO458779:LWO458782 MGK458779:MGK458782 MQG458779:MQG458782 NAC458779:NAC458782 NJY458779:NJY458782 NTU458779:NTU458782 ODQ458779:ODQ458782 ONM458779:ONM458782 OXI458779:OXI458782 PHE458779:PHE458782 PRA458779:PRA458782 QAW458779:QAW458782 QKS458779:QKS458782 QUO458779:QUO458782 REK458779:REK458782 ROG458779:ROG458782 RYC458779:RYC458782 SHY458779:SHY458782 SRU458779:SRU458782 TBQ458779:TBQ458782 TLM458779:TLM458782 TVI458779:TVI458782 UFE458779:UFE458782 UPA458779:UPA458782 UYW458779:UYW458782 VIS458779:VIS458782 VSO458779:VSO458782 WCK458779:WCK458782 WMG458779:WMG458782 WWC458779:WWC458782 S524315:S524318 JQ524315:JQ524318 TM524315:TM524318 ADI524315:ADI524318 ANE524315:ANE524318 AXA524315:AXA524318 BGW524315:BGW524318 BQS524315:BQS524318 CAO524315:CAO524318 CKK524315:CKK524318 CUG524315:CUG524318 DEC524315:DEC524318 DNY524315:DNY524318 DXU524315:DXU524318 EHQ524315:EHQ524318 ERM524315:ERM524318 FBI524315:FBI524318 FLE524315:FLE524318 FVA524315:FVA524318 GEW524315:GEW524318 GOS524315:GOS524318 GYO524315:GYO524318 HIK524315:HIK524318 HSG524315:HSG524318 ICC524315:ICC524318 ILY524315:ILY524318 IVU524315:IVU524318 JFQ524315:JFQ524318 JPM524315:JPM524318 JZI524315:JZI524318 KJE524315:KJE524318 KTA524315:KTA524318 LCW524315:LCW524318 LMS524315:LMS524318 LWO524315:LWO524318 MGK524315:MGK524318 MQG524315:MQG524318 NAC524315:NAC524318 NJY524315:NJY524318 NTU524315:NTU524318 ODQ524315:ODQ524318 ONM524315:ONM524318 OXI524315:OXI524318 PHE524315:PHE524318 PRA524315:PRA524318 QAW524315:QAW524318 QKS524315:QKS524318 QUO524315:QUO524318 REK524315:REK524318 ROG524315:ROG524318 RYC524315:RYC524318 SHY524315:SHY524318 SRU524315:SRU524318 TBQ524315:TBQ524318 TLM524315:TLM524318 TVI524315:TVI524318 UFE524315:UFE524318 UPA524315:UPA524318 UYW524315:UYW524318 VIS524315:VIS524318 VSO524315:VSO524318 WCK524315:WCK524318 WMG524315:WMG524318 WWC524315:WWC524318 S589851:S589854 JQ589851:JQ589854 TM589851:TM589854 ADI589851:ADI589854 ANE589851:ANE589854 AXA589851:AXA589854 BGW589851:BGW589854 BQS589851:BQS589854 CAO589851:CAO589854 CKK589851:CKK589854 CUG589851:CUG589854 DEC589851:DEC589854 DNY589851:DNY589854 DXU589851:DXU589854 EHQ589851:EHQ589854 ERM589851:ERM589854 FBI589851:FBI589854 FLE589851:FLE589854 FVA589851:FVA589854 GEW589851:GEW589854 GOS589851:GOS589854 GYO589851:GYO589854 HIK589851:HIK589854 HSG589851:HSG589854 ICC589851:ICC589854 ILY589851:ILY589854 IVU589851:IVU589854 JFQ589851:JFQ589854 JPM589851:JPM589854 JZI589851:JZI589854 KJE589851:KJE589854 KTA589851:KTA589854 LCW589851:LCW589854 LMS589851:LMS589854 LWO589851:LWO589854 MGK589851:MGK589854 MQG589851:MQG589854 NAC589851:NAC589854 NJY589851:NJY589854 NTU589851:NTU589854 ODQ589851:ODQ589854 ONM589851:ONM589854 OXI589851:OXI589854 PHE589851:PHE589854 PRA589851:PRA589854 QAW589851:QAW589854 QKS589851:QKS589854 QUO589851:QUO589854 REK589851:REK589854 ROG589851:ROG589854 RYC589851:RYC589854 SHY589851:SHY589854 SRU589851:SRU589854 TBQ589851:TBQ589854 TLM589851:TLM589854 TVI589851:TVI589854 UFE589851:UFE589854 UPA589851:UPA589854 UYW589851:UYW589854 VIS589851:VIS589854 VSO589851:VSO589854 WCK589851:WCK589854 WMG589851:WMG589854 WWC589851:WWC589854 S655387:S655390 JQ655387:JQ655390 TM655387:TM655390 ADI655387:ADI655390 ANE655387:ANE655390 AXA655387:AXA655390 BGW655387:BGW655390 BQS655387:BQS655390 CAO655387:CAO655390 CKK655387:CKK655390 CUG655387:CUG655390 DEC655387:DEC655390 DNY655387:DNY655390 DXU655387:DXU655390 EHQ655387:EHQ655390 ERM655387:ERM655390 FBI655387:FBI655390 FLE655387:FLE655390 FVA655387:FVA655390 GEW655387:GEW655390 GOS655387:GOS655390 GYO655387:GYO655390 HIK655387:HIK655390 HSG655387:HSG655390 ICC655387:ICC655390 ILY655387:ILY655390 IVU655387:IVU655390 JFQ655387:JFQ655390 JPM655387:JPM655390 JZI655387:JZI655390 KJE655387:KJE655390 KTA655387:KTA655390 LCW655387:LCW655390 LMS655387:LMS655390 LWO655387:LWO655390 MGK655387:MGK655390 MQG655387:MQG655390 NAC655387:NAC655390 NJY655387:NJY655390 NTU655387:NTU655390 ODQ655387:ODQ655390 ONM655387:ONM655390 OXI655387:OXI655390 PHE655387:PHE655390 PRA655387:PRA655390 QAW655387:QAW655390 QKS655387:QKS655390 QUO655387:QUO655390 REK655387:REK655390 ROG655387:ROG655390 RYC655387:RYC655390 SHY655387:SHY655390 SRU655387:SRU655390 TBQ655387:TBQ655390 TLM655387:TLM655390 TVI655387:TVI655390 UFE655387:UFE655390 UPA655387:UPA655390 UYW655387:UYW655390 VIS655387:VIS655390 VSO655387:VSO655390 WCK655387:WCK655390 WMG655387:WMG655390 WWC655387:WWC655390 S720923:S720926 JQ720923:JQ720926 TM720923:TM720926 ADI720923:ADI720926 ANE720923:ANE720926 AXA720923:AXA720926 BGW720923:BGW720926 BQS720923:BQS720926 CAO720923:CAO720926 CKK720923:CKK720926 CUG720923:CUG720926 DEC720923:DEC720926 DNY720923:DNY720926 DXU720923:DXU720926 EHQ720923:EHQ720926 ERM720923:ERM720926 FBI720923:FBI720926 FLE720923:FLE720926 FVA720923:FVA720926 GEW720923:GEW720926 GOS720923:GOS720926 GYO720923:GYO720926 HIK720923:HIK720926 HSG720923:HSG720926 ICC720923:ICC720926 ILY720923:ILY720926 IVU720923:IVU720926 JFQ720923:JFQ720926 JPM720923:JPM720926 JZI720923:JZI720926 KJE720923:KJE720926 KTA720923:KTA720926 LCW720923:LCW720926 LMS720923:LMS720926 LWO720923:LWO720926 MGK720923:MGK720926 MQG720923:MQG720926 NAC720923:NAC720926 NJY720923:NJY720926 NTU720923:NTU720926 ODQ720923:ODQ720926 ONM720923:ONM720926 OXI720923:OXI720926 PHE720923:PHE720926 PRA720923:PRA720926 QAW720923:QAW720926 QKS720923:QKS720926 QUO720923:QUO720926 REK720923:REK720926 ROG720923:ROG720926 RYC720923:RYC720926 SHY720923:SHY720926 SRU720923:SRU720926 TBQ720923:TBQ720926 TLM720923:TLM720926 TVI720923:TVI720926 UFE720923:UFE720926 UPA720923:UPA720926 UYW720923:UYW720926 VIS720923:VIS720926 VSO720923:VSO720926 WCK720923:WCK720926 WMG720923:WMG720926 WWC720923:WWC720926 S786459:S786462 JQ786459:JQ786462 TM786459:TM786462 ADI786459:ADI786462 ANE786459:ANE786462 AXA786459:AXA786462 BGW786459:BGW786462 BQS786459:BQS786462 CAO786459:CAO786462 CKK786459:CKK786462 CUG786459:CUG786462 DEC786459:DEC786462 DNY786459:DNY786462 DXU786459:DXU786462 EHQ786459:EHQ786462 ERM786459:ERM786462 FBI786459:FBI786462 FLE786459:FLE786462 FVA786459:FVA786462 GEW786459:GEW786462 GOS786459:GOS786462 GYO786459:GYO786462 HIK786459:HIK786462 HSG786459:HSG786462 ICC786459:ICC786462 ILY786459:ILY786462 IVU786459:IVU786462 JFQ786459:JFQ786462 JPM786459:JPM786462 JZI786459:JZI786462 KJE786459:KJE786462 KTA786459:KTA786462 LCW786459:LCW786462 LMS786459:LMS786462 LWO786459:LWO786462 MGK786459:MGK786462 MQG786459:MQG786462 NAC786459:NAC786462 NJY786459:NJY786462 NTU786459:NTU786462 ODQ786459:ODQ786462 ONM786459:ONM786462 OXI786459:OXI786462 PHE786459:PHE786462 PRA786459:PRA786462 QAW786459:QAW786462 QKS786459:QKS786462 QUO786459:QUO786462 REK786459:REK786462 ROG786459:ROG786462 RYC786459:RYC786462 SHY786459:SHY786462 SRU786459:SRU786462 TBQ786459:TBQ786462 TLM786459:TLM786462 TVI786459:TVI786462 UFE786459:UFE786462 UPA786459:UPA786462 UYW786459:UYW786462 VIS786459:VIS786462 VSO786459:VSO786462 WCK786459:WCK786462 WMG786459:WMG786462 WWC786459:WWC786462 S851995:S851998 JQ851995:JQ851998 TM851995:TM851998 ADI851995:ADI851998 ANE851995:ANE851998 AXA851995:AXA851998 BGW851995:BGW851998 BQS851995:BQS851998 CAO851995:CAO851998 CKK851995:CKK851998 CUG851995:CUG851998 DEC851995:DEC851998 DNY851995:DNY851998 DXU851995:DXU851998 EHQ851995:EHQ851998 ERM851995:ERM851998 FBI851995:FBI851998 FLE851995:FLE851998 FVA851995:FVA851998 GEW851995:GEW851998 GOS851995:GOS851998 GYO851995:GYO851998 HIK851995:HIK851998 HSG851995:HSG851998 ICC851995:ICC851998 ILY851995:ILY851998 IVU851995:IVU851998 JFQ851995:JFQ851998 JPM851995:JPM851998 JZI851995:JZI851998 KJE851995:KJE851998 KTA851995:KTA851998 LCW851995:LCW851998 LMS851995:LMS851998 LWO851995:LWO851998 MGK851995:MGK851998 MQG851995:MQG851998 NAC851995:NAC851998 NJY851995:NJY851998 NTU851995:NTU851998 ODQ851995:ODQ851998 ONM851995:ONM851998 OXI851995:OXI851998 PHE851995:PHE851998 PRA851995:PRA851998 QAW851995:QAW851998 QKS851995:QKS851998 QUO851995:QUO851998 REK851995:REK851998 ROG851995:ROG851998 RYC851995:RYC851998 SHY851995:SHY851998 SRU851995:SRU851998 TBQ851995:TBQ851998 TLM851995:TLM851998 TVI851995:TVI851998 UFE851995:UFE851998 UPA851995:UPA851998 UYW851995:UYW851998 VIS851995:VIS851998 VSO851995:VSO851998 WCK851995:WCK851998 WMG851995:WMG851998 WWC851995:WWC851998 S917531:S917534 JQ917531:JQ917534 TM917531:TM917534 ADI917531:ADI917534 ANE917531:ANE917534 AXA917531:AXA917534 BGW917531:BGW917534 BQS917531:BQS917534 CAO917531:CAO917534 CKK917531:CKK917534 CUG917531:CUG917534 DEC917531:DEC917534 DNY917531:DNY917534 DXU917531:DXU917534 EHQ917531:EHQ917534 ERM917531:ERM917534 FBI917531:FBI917534 FLE917531:FLE917534 FVA917531:FVA917534 GEW917531:GEW917534 GOS917531:GOS917534 GYO917531:GYO917534 HIK917531:HIK917534 HSG917531:HSG917534 ICC917531:ICC917534 ILY917531:ILY917534 IVU917531:IVU917534 JFQ917531:JFQ917534 JPM917531:JPM917534 JZI917531:JZI917534 KJE917531:KJE917534 KTA917531:KTA917534 LCW917531:LCW917534 LMS917531:LMS917534 LWO917531:LWO917534 MGK917531:MGK917534 MQG917531:MQG917534 NAC917531:NAC917534 NJY917531:NJY917534 NTU917531:NTU917534 ODQ917531:ODQ917534 ONM917531:ONM917534 OXI917531:OXI917534 PHE917531:PHE917534 PRA917531:PRA917534 QAW917531:QAW917534 QKS917531:QKS917534 QUO917531:QUO917534 REK917531:REK917534 ROG917531:ROG917534 RYC917531:RYC917534 SHY917531:SHY917534 SRU917531:SRU917534 TBQ917531:TBQ917534 TLM917531:TLM917534 TVI917531:TVI917534 UFE917531:UFE917534 UPA917531:UPA917534 UYW917531:UYW917534 VIS917531:VIS917534 VSO917531:VSO917534 WCK917531:WCK917534 WMG917531:WMG917534 WWC917531:WWC917534 S983067:S983070 JQ983067:JQ983070 TM983067:TM983070 ADI983067:ADI983070 ANE983067:ANE983070 AXA983067:AXA983070 BGW983067:BGW983070 BQS983067:BQS983070 CAO983067:CAO983070 CKK983067:CKK983070 CUG983067:CUG983070 DEC983067:DEC983070 DNY983067:DNY983070 DXU983067:DXU983070 EHQ983067:EHQ983070 ERM983067:ERM983070 FBI983067:FBI983070 FLE983067:FLE983070 FVA983067:FVA983070 GEW983067:GEW983070 GOS983067:GOS983070 GYO983067:GYO983070 HIK983067:HIK983070 HSG983067:HSG983070 ICC983067:ICC983070 ILY983067:ILY983070 IVU983067:IVU983070 JFQ983067:JFQ983070 JPM983067:JPM983070 JZI983067:JZI983070 KJE983067:KJE983070 KTA983067:KTA983070 LCW983067:LCW983070 LMS983067:LMS983070 LWO983067:LWO983070 MGK983067:MGK983070 MQG983067:MQG983070 NAC983067:NAC983070 NJY983067:NJY983070 NTU983067:NTU983070 ODQ983067:ODQ983070 ONM983067:ONM983070 OXI983067:OXI983070 PHE983067:PHE983070 PRA983067:PRA983070 QAW983067:QAW983070 QKS983067:QKS983070 QUO983067:QUO983070 REK983067:REK983070 ROG983067:ROG983070 RYC983067:RYC983070 SHY983067:SHY983070 SRU983067:SRU983070 TBQ983067:TBQ983070 TLM983067:TLM983070 TVI983067:TVI983070 UFE983067:UFE983070 UPA983067:UPA983070 UYW983067:UYW983070 VIS983067:VIS983070 VSO983067:VSO983070 WCK983067:WCK983070 WMG983067:WMG983070 WWC983067:WWC983070 N27:O30 JL27:JM30 TH27:TI30 ADD27:ADE30 AMZ27:ANA30 AWV27:AWW30 BGR27:BGS30 BQN27:BQO30 CAJ27:CAK30 CKF27:CKG30 CUB27:CUC30 DDX27:DDY30 DNT27:DNU30 DXP27:DXQ30 EHL27:EHM30 ERH27:ERI30 FBD27:FBE30 FKZ27:FLA30 FUV27:FUW30 GER27:GES30 GON27:GOO30 GYJ27:GYK30 HIF27:HIG30 HSB27:HSC30 IBX27:IBY30 ILT27:ILU30 IVP27:IVQ30 JFL27:JFM30 JPH27:JPI30 JZD27:JZE30 KIZ27:KJA30 KSV27:KSW30 LCR27:LCS30 LMN27:LMO30 LWJ27:LWK30 MGF27:MGG30 MQB27:MQC30 MZX27:MZY30 NJT27:NJU30 NTP27:NTQ30 ODL27:ODM30 ONH27:ONI30 OXD27:OXE30 PGZ27:PHA30 PQV27:PQW30 QAR27:QAS30 QKN27:QKO30 QUJ27:QUK30 REF27:REG30 ROB27:ROC30 RXX27:RXY30 SHT27:SHU30 SRP27:SRQ30 TBL27:TBM30 TLH27:TLI30 TVD27:TVE30 UEZ27:UFA30 UOV27:UOW30 UYR27:UYS30 VIN27:VIO30 VSJ27:VSK30 WCF27:WCG30 WMB27:WMC30 WVX27:WVY30 N65563:O65566 JL65563:JM65566 TH65563:TI65566 ADD65563:ADE65566 AMZ65563:ANA65566 AWV65563:AWW65566 BGR65563:BGS65566 BQN65563:BQO65566 CAJ65563:CAK65566 CKF65563:CKG65566 CUB65563:CUC65566 DDX65563:DDY65566 DNT65563:DNU65566 DXP65563:DXQ65566 EHL65563:EHM65566 ERH65563:ERI65566 FBD65563:FBE65566 FKZ65563:FLA65566 FUV65563:FUW65566 GER65563:GES65566 GON65563:GOO65566 GYJ65563:GYK65566 HIF65563:HIG65566 HSB65563:HSC65566 IBX65563:IBY65566 ILT65563:ILU65566 IVP65563:IVQ65566 JFL65563:JFM65566 JPH65563:JPI65566 JZD65563:JZE65566 KIZ65563:KJA65566 KSV65563:KSW65566 LCR65563:LCS65566 LMN65563:LMO65566 LWJ65563:LWK65566 MGF65563:MGG65566 MQB65563:MQC65566 MZX65563:MZY65566 NJT65563:NJU65566 NTP65563:NTQ65566 ODL65563:ODM65566 ONH65563:ONI65566 OXD65563:OXE65566 PGZ65563:PHA65566 PQV65563:PQW65566 QAR65563:QAS65566 QKN65563:QKO65566 QUJ65563:QUK65566 REF65563:REG65566 ROB65563:ROC65566 RXX65563:RXY65566 SHT65563:SHU65566 SRP65563:SRQ65566 TBL65563:TBM65566 TLH65563:TLI65566 TVD65563:TVE65566 UEZ65563:UFA65566 UOV65563:UOW65566 UYR65563:UYS65566 VIN65563:VIO65566 VSJ65563:VSK65566 WCF65563:WCG65566 WMB65563:WMC65566 WVX65563:WVY65566 N131099:O131102 JL131099:JM131102 TH131099:TI131102 ADD131099:ADE131102 AMZ131099:ANA131102 AWV131099:AWW131102 BGR131099:BGS131102 BQN131099:BQO131102 CAJ131099:CAK131102 CKF131099:CKG131102 CUB131099:CUC131102 DDX131099:DDY131102 DNT131099:DNU131102 DXP131099:DXQ131102 EHL131099:EHM131102 ERH131099:ERI131102 FBD131099:FBE131102 FKZ131099:FLA131102 FUV131099:FUW131102 GER131099:GES131102 GON131099:GOO131102 GYJ131099:GYK131102 HIF131099:HIG131102 HSB131099:HSC131102 IBX131099:IBY131102 ILT131099:ILU131102 IVP131099:IVQ131102 JFL131099:JFM131102 JPH131099:JPI131102 JZD131099:JZE131102 KIZ131099:KJA131102 KSV131099:KSW131102 LCR131099:LCS131102 LMN131099:LMO131102 LWJ131099:LWK131102 MGF131099:MGG131102 MQB131099:MQC131102 MZX131099:MZY131102 NJT131099:NJU131102 NTP131099:NTQ131102 ODL131099:ODM131102 ONH131099:ONI131102 OXD131099:OXE131102 PGZ131099:PHA131102 PQV131099:PQW131102 QAR131099:QAS131102 QKN131099:QKO131102 QUJ131099:QUK131102 REF131099:REG131102 ROB131099:ROC131102 RXX131099:RXY131102 SHT131099:SHU131102 SRP131099:SRQ131102 TBL131099:TBM131102 TLH131099:TLI131102 TVD131099:TVE131102 UEZ131099:UFA131102 UOV131099:UOW131102 UYR131099:UYS131102 VIN131099:VIO131102 VSJ131099:VSK131102 WCF131099:WCG131102 WMB131099:WMC131102 WVX131099:WVY131102 N196635:O196638 JL196635:JM196638 TH196635:TI196638 ADD196635:ADE196638 AMZ196635:ANA196638 AWV196635:AWW196638 BGR196635:BGS196638 BQN196635:BQO196638 CAJ196635:CAK196638 CKF196635:CKG196638 CUB196635:CUC196638 DDX196635:DDY196638 DNT196635:DNU196638 DXP196635:DXQ196638 EHL196635:EHM196638 ERH196635:ERI196638 FBD196635:FBE196638 FKZ196635:FLA196638 FUV196635:FUW196638 GER196635:GES196638 GON196635:GOO196638 GYJ196635:GYK196638 HIF196635:HIG196638 HSB196635:HSC196638 IBX196635:IBY196638 ILT196635:ILU196638 IVP196635:IVQ196638 JFL196635:JFM196638 JPH196635:JPI196638 JZD196635:JZE196638 KIZ196635:KJA196638 KSV196635:KSW196638 LCR196635:LCS196638 LMN196635:LMO196638 LWJ196635:LWK196638 MGF196635:MGG196638 MQB196635:MQC196638 MZX196635:MZY196638 NJT196635:NJU196638 NTP196635:NTQ196638 ODL196635:ODM196638 ONH196635:ONI196638 OXD196635:OXE196638 PGZ196635:PHA196638 PQV196635:PQW196638 QAR196635:QAS196638 QKN196635:QKO196638 QUJ196635:QUK196638 REF196635:REG196638 ROB196635:ROC196638 RXX196635:RXY196638 SHT196635:SHU196638 SRP196635:SRQ196638 TBL196635:TBM196638 TLH196635:TLI196638 TVD196635:TVE196638 UEZ196635:UFA196638 UOV196635:UOW196638 UYR196635:UYS196638 VIN196635:VIO196638 VSJ196635:VSK196638 WCF196635:WCG196638 WMB196635:WMC196638 WVX196635:WVY196638 N262171:O262174 JL262171:JM262174 TH262171:TI262174 ADD262171:ADE262174 AMZ262171:ANA262174 AWV262171:AWW262174 BGR262171:BGS262174 BQN262171:BQO262174 CAJ262171:CAK262174 CKF262171:CKG262174 CUB262171:CUC262174 DDX262171:DDY262174 DNT262171:DNU262174 DXP262171:DXQ262174 EHL262171:EHM262174 ERH262171:ERI262174 FBD262171:FBE262174 FKZ262171:FLA262174 FUV262171:FUW262174 GER262171:GES262174 GON262171:GOO262174 GYJ262171:GYK262174 HIF262171:HIG262174 HSB262171:HSC262174 IBX262171:IBY262174 ILT262171:ILU262174 IVP262171:IVQ262174 JFL262171:JFM262174 JPH262171:JPI262174 JZD262171:JZE262174 KIZ262171:KJA262174 KSV262171:KSW262174 LCR262171:LCS262174 LMN262171:LMO262174 LWJ262171:LWK262174 MGF262171:MGG262174 MQB262171:MQC262174 MZX262171:MZY262174 NJT262171:NJU262174 NTP262171:NTQ262174 ODL262171:ODM262174 ONH262171:ONI262174 OXD262171:OXE262174 PGZ262171:PHA262174 PQV262171:PQW262174 QAR262171:QAS262174 QKN262171:QKO262174 QUJ262171:QUK262174 REF262171:REG262174 ROB262171:ROC262174 RXX262171:RXY262174 SHT262171:SHU262174 SRP262171:SRQ262174 TBL262171:TBM262174 TLH262171:TLI262174 TVD262171:TVE262174 UEZ262171:UFA262174 UOV262171:UOW262174 UYR262171:UYS262174 VIN262171:VIO262174 VSJ262171:VSK262174 WCF262171:WCG262174 WMB262171:WMC262174 WVX262171:WVY262174 N327707:O327710 JL327707:JM327710 TH327707:TI327710 ADD327707:ADE327710 AMZ327707:ANA327710 AWV327707:AWW327710 BGR327707:BGS327710 BQN327707:BQO327710 CAJ327707:CAK327710 CKF327707:CKG327710 CUB327707:CUC327710 DDX327707:DDY327710 DNT327707:DNU327710 DXP327707:DXQ327710 EHL327707:EHM327710 ERH327707:ERI327710 FBD327707:FBE327710 FKZ327707:FLA327710 FUV327707:FUW327710 GER327707:GES327710 GON327707:GOO327710 GYJ327707:GYK327710 HIF327707:HIG327710 HSB327707:HSC327710 IBX327707:IBY327710 ILT327707:ILU327710 IVP327707:IVQ327710 JFL327707:JFM327710 JPH327707:JPI327710 JZD327707:JZE327710 KIZ327707:KJA327710 KSV327707:KSW327710 LCR327707:LCS327710 LMN327707:LMO327710 LWJ327707:LWK327710 MGF327707:MGG327710 MQB327707:MQC327710 MZX327707:MZY327710 NJT327707:NJU327710 NTP327707:NTQ327710 ODL327707:ODM327710 ONH327707:ONI327710 OXD327707:OXE327710 PGZ327707:PHA327710 PQV327707:PQW327710 QAR327707:QAS327710 QKN327707:QKO327710 QUJ327707:QUK327710 REF327707:REG327710 ROB327707:ROC327710 RXX327707:RXY327710 SHT327707:SHU327710 SRP327707:SRQ327710 TBL327707:TBM327710 TLH327707:TLI327710 TVD327707:TVE327710 UEZ327707:UFA327710 UOV327707:UOW327710 UYR327707:UYS327710 VIN327707:VIO327710 VSJ327707:VSK327710 WCF327707:WCG327710 WMB327707:WMC327710 WVX327707:WVY327710 N393243:O393246 JL393243:JM393246 TH393243:TI393246 ADD393243:ADE393246 AMZ393243:ANA393246 AWV393243:AWW393246 BGR393243:BGS393246 BQN393243:BQO393246 CAJ393243:CAK393246 CKF393243:CKG393246 CUB393243:CUC393246 DDX393243:DDY393246 DNT393243:DNU393246 DXP393243:DXQ393246 EHL393243:EHM393246 ERH393243:ERI393246 FBD393243:FBE393246 FKZ393243:FLA393246 FUV393243:FUW393246 GER393243:GES393246 GON393243:GOO393246 GYJ393243:GYK393246 HIF393243:HIG393246 HSB393243:HSC393246 IBX393243:IBY393246 ILT393243:ILU393246 IVP393243:IVQ393246 JFL393243:JFM393246 JPH393243:JPI393246 JZD393243:JZE393246 KIZ393243:KJA393246 KSV393243:KSW393246 LCR393243:LCS393246 LMN393243:LMO393246 LWJ393243:LWK393246 MGF393243:MGG393246 MQB393243:MQC393246 MZX393243:MZY393246 NJT393243:NJU393246 NTP393243:NTQ393246 ODL393243:ODM393246 ONH393243:ONI393246 OXD393243:OXE393246 PGZ393243:PHA393246 PQV393243:PQW393246 QAR393243:QAS393246 QKN393243:QKO393246 QUJ393243:QUK393246 REF393243:REG393246 ROB393243:ROC393246 RXX393243:RXY393246 SHT393243:SHU393246 SRP393243:SRQ393246 TBL393243:TBM393246 TLH393243:TLI393246 TVD393243:TVE393246 UEZ393243:UFA393246 UOV393243:UOW393246 UYR393243:UYS393246 VIN393243:VIO393246 VSJ393243:VSK393246 WCF393243:WCG393246 WMB393243:WMC393246 WVX393243:WVY393246 N458779:O458782 JL458779:JM458782 TH458779:TI458782 ADD458779:ADE458782 AMZ458779:ANA458782 AWV458779:AWW458782 BGR458779:BGS458782 BQN458779:BQO458782 CAJ458779:CAK458782 CKF458779:CKG458782 CUB458779:CUC458782 DDX458779:DDY458782 DNT458779:DNU458782 DXP458779:DXQ458782 EHL458779:EHM458782 ERH458779:ERI458782 FBD458779:FBE458782 FKZ458779:FLA458782 FUV458779:FUW458782 GER458779:GES458782 GON458779:GOO458782 GYJ458779:GYK458782 HIF458779:HIG458782 HSB458779:HSC458782 IBX458779:IBY458782 ILT458779:ILU458782 IVP458779:IVQ458782 JFL458779:JFM458782 JPH458779:JPI458782 JZD458779:JZE458782 KIZ458779:KJA458782 KSV458779:KSW458782 LCR458779:LCS458782 LMN458779:LMO458782 LWJ458779:LWK458782 MGF458779:MGG458782 MQB458779:MQC458782 MZX458779:MZY458782 NJT458779:NJU458782 NTP458779:NTQ458782 ODL458779:ODM458782 ONH458779:ONI458782 OXD458779:OXE458782 PGZ458779:PHA458782 PQV458779:PQW458782 QAR458779:QAS458782 QKN458779:QKO458782 QUJ458779:QUK458782 REF458779:REG458782 ROB458779:ROC458782 RXX458779:RXY458782 SHT458779:SHU458782 SRP458779:SRQ458782 TBL458779:TBM458782 TLH458779:TLI458782 TVD458779:TVE458782 UEZ458779:UFA458782 UOV458779:UOW458782 UYR458779:UYS458782 VIN458779:VIO458782 VSJ458779:VSK458782 WCF458779:WCG458782 WMB458779:WMC458782 WVX458779:WVY458782 N524315:O524318 JL524315:JM524318 TH524315:TI524318 ADD524315:ADE524318 AMZ524315:ANA524318 AWV524315:AWW524318 BGR524315:BGS524318 BQN524315:BQO524318 CAJ524315:CAK524318 CKF524315:CKG524318 CUB524315:CUC524318 DDX524315:DDY524318 DNT524315:DNU524318 DXP524315:DXQ524318 EHL524315:EHM524318 ERH524315:ERI524318 FBD524315:FBE524318 FKZ524315:FLA524318 FUV524315:FUW524318 GER524315:GES524318 GON524315:GOO524318 GYJ524315:GYK524318 HIF524315:HIG524318 HSB524315:HSC524318 IBX524315:IBY524318 ILT524315:ILU524318 IVP524315:IVQ524318 JFL524315:JFM524318 JPH524315:JPI524318 JZD524315:JZE524318 KIZ524315:KJA524318 KSV524315:KSW524318 LCR524315:LCS524318 LMN524315:LMO524318 LWJ524315:LWK524318 MGF524315:MGG524318 MQB524315:MQC524318 MZX524315:MZY524318 NJT524315:NJU524318 NTP524315:NTQ524318 ODL524315:ODM524318 ONH524315:ONI524318 OXD524315:OXE524318 PGZ524315:PHA524318 PQV524315:PQW524318 QAR524315:QAS524318 QKN524315:QKO524318 QUJ524315:QUK524318 REF524315:REG524318 ROB524315:ROC524318 RXX524315:RXY524318 SHT524315:SHU524318 SRP524315:SRQ524318 TBL524315:TBM524318 TLH524315:TLI524318 TVD524315:TVE524318 UEZ524315:UFA524318 UOV524315:UOW524318 UYR524315:UYS524318 VIN524315:VIO524318 VSJ524315:VSK524318 WCF524315:WCG524318 WMB524315:WMC524318 WVX524315:WVY524318 N589851:O589854 JL589851:JM589854 TH589851:TI589854 ADD589851:ADE589854 AMZ589851:ANA589854 AWV589851:AWW589854 BGR589851:BGS589854 BQN589851:BQO589854 CAJ589851:CAK589854 CKF589851:CKG589854 CUB589851:CUC589854 DDX589851:DDY589854 DNT589851:DNU589854 DXP589851:DXQ589854 EHL589851:EHM589854 ERH589851:ERI589854 FBD589851:FBE589854 FKZ589851:FLA589854 FUV589851:FUW589854 GER589851:GES589854 GON589851:GOO589854 GYJ589851:GYK589854 HIF589851:HIG589854 HSB589851:HSC589854 IBX589851:IBY589854 ILT589851:ILU589854 IVP589851:IVQ589854 JFL589851:JFM589854 JPH589851:JPI589854 JZD589851:JZE589854 KIZ589851:KJA589854 KSV589851:KSW589854 LCR589851:LCS589854 LMN589851:LMO589854 LWJ589851:LWK589854 MGF589851:MGG589854 MQB589851:MQC589854 MZX589851:MZY589854 NJT589851:NJU589854 NTP589851:NTQ589854 ODL589851:ODM589854 ONH589851:ONI589854 OXD589851:OXE589854 PGZ589851:PHA589854 PQV589851:PQW589854 QAR589851:QAS589854 QKN589851:QKO589854 QUJ589851:QUK589854 REF589851:REG589854 ROB589851:ROC589854 RXX589851:RXY589854 SHT589851:SHU589854 SRP589851:SRQ589854 TBL589851:TBM589854 TLH589851:TLI589854 TVD589851:TVE589854 UEZ589851:UFA589854 UOV589851:UOW589854 UYR589851:UYS589854 VIN589851:VIO589854 VSJ589851:VSK589854 WCF589851:WCG589854 WMB589851:WMC589854 WVX589851:WVY589854 N655387:O655390 JL655387:JM655390 TH655387:TI655390 ADD655387:ADE655390 AMZ655387:ANA655390 AWV655387:AWW655390 BGR655387:BGS655390 BQN655387:BQO655390 CAJ655387:CAK655390 CKF655387:CKG655390 CUB655387:CUC655390 DDX655387:DDY655390 DNT655387:DNU655390 DXP655387:DXQ655390 EHL655387:EHM655390 ERH655387:ERI655390 FBD655387:FBE655390 FKZ655387:FLA655390 FUV655387:FUW655390 GER655387:GES655390 GON655387:GOO655390 GYJ655387:GYK655390 HIF655387:HIG655390 HSB655387:HSC655390 IBX655387:IBY655390 ILT655387:ILU655390 IVP655387:IVQ655390 JFL655387:JFM655390 JPH655387:JPI655390 JZD655387:JZE655390 KIZ655387:KJA655390 KSV655387:KSW655390 LCR655387:LCS655390 LMN655387:LMO655390 LWJ655387:LWK655390 MGF655387:MGG655390 MQB655387:MQC655390 MZX655387:MZY655390 NJT655387:NJU655390 NTP655387:NTQ655390 ODL655387:ODM655390 ONH655387:ONI655390 OXD655387:OXE655390 PGZ655387:PHA655390 PQV655387:PQW655390 QAR655387:QAS655390 QKN655387:QKO655390 QUJ655387:QUK655390 REF655387:REG655390 ROB655387:ROC655390 RXX655387:RXY655390 SHT655387:SHU655390 SRP655387:SRQ655390 TBL655387:TBM655390 TLH655387:TLI655390 TVD655387:TVE655390 UEZ655387:UFA655390 UOV655387:UOW655390 UYR655387:UYS655390 VIN655387:VIO655390 VSJ655387:VSK655390 WCF655387:WCG655390 WMB655387:WMC655390 WVX655387:WVY655390 N720923:O720926 JL720923:JM720926 TH720923:TI720926 ADD720923:ADE720926 AMZ720923:ANA720926 AWV720923:AWW720926 BGR720923:BGS720926 BQN720923:BQO720926 CAJ720923:CAK720926 CKF720923:CKG720926 CUB720923:CUC720926 DDX720923:DDY720926 DNT720923:DNU720926 DXP720923:DXQ720926 EHL720923:EHM720926 ERH720923:ERI720926 FBD720923:FBE720926 FKZ720923:FLA720926 FUV720923:FUW720926 GER720923:GES720926 GON720923:GOO720926 GYJ720923:GYK720926 HIF720923:HIG720926 HSB720923:HSC720926 IBX720923:IBY720926 ILT720923:ILU720926 IVP720923:IVQ720926 JFL720923:JFM720926 JPH720923:JPI720926 JZD720923:JZE720926 KIZ720923:KJA720926 KSV720923:KSW720926 LCR720923:LCS720926 LMN720923:LMO720926 LWJ720923:LWK720926 MGF720923:MGG720926 MQB720923:MQC720926 MZX720923:MZY720926 NJT720923:NJU720926 NTP720923:NTQ720926 ODL720923:ODM720926 ONH720923:ONI720926 OXD720923:OXE720926 PGZ720923:PHA720926 PQV720923:PQW720926 QAR720923:QAS720926 QKN720923:QKO720926 QUJ720923:QUK720926 REF720923:REG720926 ROB720923:ROC720926 RXX720923:RXY720926 SHT720923:SHU720926 SRP720923:SRQ720926 TBL720923:TBM720926 TLH720923:TLI720926 TVD720923:TVE720926 UEZ720923:UFA720926 UOV720923:UOW720926 UYR720923:UYS720926 VIN720923:VIO720926 VSJ720923:VSK720926 WCF720923:WCG720926 WMB720923:WMC720926 WVX720923:WVY720926 N786459:O786462 JL786459:JM786462 TH786459:TI786462 ADD786459:ADE786462 AMZ786459:ANA786462 AWV786459:AWW786462 BGR786459:BGS786462 BQN786459:BQO786462 CAJ786459:CAK786462 CKF786459:CKG786462 CUB786459:CUC786462 DDX786459:DDY786462 DNT786459:DNU786462 DXP786459:DXQ786462 EHL786459:EHM786462 ERH786459:ERI786462 FBD786459:FBE786462 FKZ786459:FLA786462 FUV786459:FUW786462 GER786459:GES786462 GON786459:GOO786462 GYJ786459:GYK786462 HIF786459:HIG786462 HSB786459:HSC786462 IBX786459:IBY786462 ILT786459:ILU786462 IVP786459:IVQ786462 JFL786459:JFM786462 JPH786459:JPI786462 JZD786459:JZE786462 KIZ786459:KJA786462 KSV786459:KSW786462 LCR786459:LCS786462 LMN786459:LMO786462 LWJ786459:LWK786462 MGF786459:MGG786462 MQB786459:MQC786462 MZX786459:MZY786462 NJT786459:NJU786462 NTP786459:NTQ786462 ODL786459:ODM786462 ONH786459:ONI786462 OXD786459:OXE786462 PGZ786459:PHA786462 PQV786459:PQW786462 QAR786459:QAS786462 QKN786459:QKO786462 QUJ786459:QUK786462 REF786459:REG786462 ROB786459:ROC786462 RXX786459:RXY786462 SHT786459:SHU786462 SRP786459:SRQ786462 TBL786459:TBM786462 TLH786459:TLI786462 TVD786459:TVE786462 UEZ786459:UFA786462 UOV786459:UOW786462 UYR786459:UYS786462 VIN786459:VIO786462 VSJ786459:VSK786462 WCF786459:WCG786462 WMB786459:WMC786462 WVX786459:WVY786462 N851995:O851998 JL851995:JM851998 TH851995:TI851998 ADD851995:ADE851998 AMZ851995:ANA851998 AWV851995:AWW851998 BGR851995:BGS851998 BQN851995:BQO851998 CAJ851995:CAK851998 CKF851995:CKG851998 CUB851995:CUC851998 DDX851995:DDY851998 DNT851995:DNU851998 DXP851995:DXQ851998 EHL851995:EHM851998 ERH851995:ERI851998 FBD851995:FBE851998 FKZ851995:FLA851998 FUV851995:FUW851998 GER851995:GES851998 GON851995:GOO851998 GYJ851995:GYK851998 HIF851995:HIG851998 HSB851995:HSC851998 IBX851995:IBY851998 ILT851995:ILU851998 IVP851995:IVQ851998 JFL851995:JFM851998 JPH851995:JPI851998 JZD851995:JZE851998 KIZ851995:KJA851998 KSV851995:KSW851998 LCR851995:LCS851998 LMN851995:LMO851998 LWJ851995:LWK851998 MGF851995:MGG851998 MQB851995:MQC851998 MZX851995:MZY851998 NJT851995:NJU851998 NTP851995:NTQ851998 ODL851995:ODM851998 ONH851995:ONI851998 OXD851995:OXE851998 PGZ851995:PHA851998 PQV851995:PQW851998 QAR851995:QAS851998 QKN851995:QKO851998 QUJ851995:QUK851998 REF851995:REG851998 ROB851995:ROC851998 RXX851995:RXY851998 SHT851995:SHU851998 SRP851995:SRQ851998 TBL851995:TBM851998 TLH851995:TLI851998 TVD851995:TVE851998 UEZ851995:UFA851998 UOV851995:UOW851998 UYR851995:UYS851998 VIN851995:VIO851998 VSJ851995:VSK851998 WCF851995:WCG851998 WMB851995:WMC851998 WVX851995:WVY851998 N917531:O917534 JL917531:JM917534 TH917531:TI917534 ADD917531:ADE917534 AMZ917531:ANA917534 AWV917531:AWW917534 BGR917531:BGS917534 BQN917531:BQO917534 CAJ917531:CAK917534 CKF917531:CKG917534 CUB917531:CUC917534 DDX917531:DDY917534 DNT917531:DNU917534 DXP917531:DXQ917534 EHL917531:EHM917534 ERH917531:ERI917534 FBD917531:FBE917534 FKZ917531:FLA917534 FUV917531:FUW917534 GER917531:GES917534 GON917531:GOO917534 GYJ917531:GYK917534 HIF917531:HIG917534 HSB917531:HSC917534 IBX917531:IBY917534 ILT917531:ILU917534 IVP917531:IVQ917534 JFL917531:JFM917534 JPH917531:JPI917534 JZD917531:JZE917534 KIZ917531:KJA917534 KSV917531:KSW917534 LCR917531:LCS917534 LMN917531:LMO917534 LWJ917531:LWK917534 MGF917531:MGG917534 MQB917531:MQC917534 MZX917531:MZY917534 NJT917531:NJU917534 NTP917531:NTQ917534 ODL917531:ODM917534 ONH917531:ONI917534 OXD917531:OXE917534 PGZ917531:PHA917534 PQV917531:PQW917534 QAR917531:QAS917534 QKN917531:QKO917534 QUJ917531:QUK917534 REF917531:REG917534 ROB917531:ROC917534 RXX917531:RXY917534 SHT917531:SHU917534 SRP917531:SRQ917534 TBL917531:TBM917534 TLH917531:TLI917534 TVD917531:TVE917534 UEZ917531:UFA917534 UOV917531:UOW917534 UYR917531:UYS917534 VIN917531:VIO917534 VSJ917531:VSK917534 WCF917531:WCG917534 WMB917531:WMC917534 WVX917531:WVY917534 N983067:O983070 JL983067:JM983070 TH983067:TI983070 ADD983067:ADE983070 AMZ983067:ANA983070 AWV983067:AWW983070 BGR983067:BGS983070 BQN983067:BQO983070 CAJ983067:CAK983070 CKF983067:CKG983070 CUB983067:CUC983070 DDX983067:DDY983070 DNT983067:DNU983070 DXP983067:DXQ983070 EHL983067:EHM983070 ERH983067:ERI983070 FBD983067:FBE983070 FKZ983067:FLA983070 FUV983067:FUW983070 GER983067:GES983070 GON983067:GOO983070 GYJ983067:GYK983070 HIF983067:HIG983070 HSB983067:HSC983070 IBX983067:IBY983070 ILT983067:ILU983070 IVP983067:IVQ983070 JFL983067:JFM983070 JPH983067:JPI983070 JZD983067:JZE983070 KIZ983067:KJA983070 KSV983067:KSW983070 LCR983067:LCS983070 LMN983067:LMO983070 LWJ983067:LWK983070 MGF983067:MGG983070 MQB983067:MQC983070 MZX983067:MZY983070 NJT983067:NJU983070 NTP983067:NTQ983070 ODL983067:ODM983070 ONH983067:ONI983070 OXD983067:OXE983070 PGZ983067:PHA983070 PQV983067:PQW983070 QAR983067:QAS983070 QKN983067:QKO983070 QUJ983067:QUK983070 REF983067:REG983070 ROB983067:ROC983070 RXX983067:RXY983070 SHT983067:SHU983070 SRP983067:SRQ983070 TBL983067:TBM983070 TLH983067:TLI983070 TVD983067:TVE983070 UEZ983067:UFA983070 UOV983067:UOW983070 UYR983067:UYS983070 VIN983067:VIO983070 VSJ983067:VSK983070 WCF983067:WCG983070 WMB983067:WMC983070 WVX983067:WVY983070 P28:P29 JN28:JN29 TJ28:TJ29 ADF28:ADF29 ANB28:ANB29 AWX28:AWX29 BGT28:BGT29 BQP28:BQP29 CAL28:CAL29 CKH28:CKH29 CUD28:CUD29 DDZ28:DDZ29 DNV28:DNV29 DXR28:DXR29 EHN28:EHN29 ERJ28:ERJ29 FBF28:FBF29 FLB28:FLB29 FUX28:FUX29 GET28:GET29 GOP28:GOP29 GYL28:GYL29 HIH28:HIH29 HSD28:HSD29 IBZ28:IBZ29 ILV28:ILV29 IVR28:IVR29 JFN28:JFN29 JPJ28:JPJ29 JZF28:JZF29 KJB28:KJB29 KSX28:KSX29 LCT28:LCT29 LMP28:LMP29 LWL28:LWL29 MGH28:MGH29 MQD28:MQD29 MZZ28:MZZ29 NJV28:NJV29 NTR28:NTR29 ODN28:ODN29 ONJ28:ONJ29 OXF28:OXF29 PHB28:PHB29 PQX28:PQX29 QAT28:QAT29 QKP28:QKP29 QUL28:QUL29 REH28:REH29 ROD28:ROD29 RXZ28:RXZ29 SHV28:SHV29 SRR28:SRR29 TBN28:TBN29 TLJ28:TLJ29 TVF28:TVF29 UFB28:UFB29 UOX28:UOX29 UYT28:UYT29 VIP28:VIP29 VSL28:VSL29 WCH28:WCH29 WMD28:WMD29 WVZ28:WVZ29 P65564:P65565 JN65564:JN65565 TJ65564:TJ65565 ADF65564:ADF65565 ANB65564:ANB65565 AWX65564:AWX65565 BGT65564:BGT65565 BQP65564:BQP65565 CAL65564:CAL65565 CKH65564:CKH65565 CUD65564:CUD65565 DDZ65564:DDZ65565 DNV65564:DNV65565 DXR65564:DXR65565 EHN65564:EHN65565 ERJ65564:ERJ65565 FBF65564:FBF65565 FLB65564:FLB65565 FUX65564:FUX65565 GET65564:GET65565 GOP65564:GOP65565 GYL65564:GYL65565 HIH65564:HIH65565 HSD65564:HSD65565 IBZ65564:IBZ65565 ILV65564:ILV65565 IVR65564:IVR65565 JFN65564:JFN65565 JPJ65564:JPJ65565 JZF65564:JZF65565 KJB65564:KJB65565 KSX65564:KSX65565 LCT65564:LCT65565 LMP65564:LMP65565 LWL65564:LWL65565 MGH65564:MGH65565 MQD65564:MQD65565 MZZ65564:MZZ65565 NJV65564:NJV65565 NTR65564:NTR65565 ODN65564:ODN65565 ONJ65564:ONJ65565 OXF65564:OXF65565 PHB65564:PHB65565 PQX65564:PQX65565 QAT65564:QAT65565 QKP65564:QKP65565 QUL65564:QUL65565 REH65564:REH65565 ROD65564:ROD65565 RXZ65564:RXZ65565 SHV65564:SHV65565 SRR65564:SRR65565 TBN65564:TBN65565 TLJ65564:TLJ65565 TVF65564:TVF65565 UFB65564:UFB65565 UOX65564:UOX65565 UYT65564:UYT65565 VIP65564:VIP65565 VSL65564:VSL65565 WCH65564:WCH65565 WMD65564:WMD65565 WVZ65564:WVZ65565 P131100:P131101 JN131100:JN131101 TJ131100:TJ131101 ADF131100:ADF131101 ANB131100:ANB131101 AWX131100:AWX131101 BGT131100:BGT131101 BQP131100:BQP131101 CAL131100:CAL131101 CKH131100:CKH131101 CUD131100:CUD131101 DDZ131100:DDZ131101 DNV131100:DNV131101 DXR131100:DXR131101 EHN131100:EHN131101 ERJ131100:ERJ131101 FBF131100:FBF131101 FLB131100:FLB131101 FUX131100:FUX131101 GET131100:GET131101 GOP131100:GOP131101 GYL131100:GYL131101 HIH131100:HIH131101 HSD131100:HSD131101 IBZ131100:IBZ131101 ILV131100:ILV131101 IVR131100:IVR131101 JFN131100:JFN131101 JPJ131100:JPJ131101 JZF131100:JZF131101 KJB131100:KJB131101 KSX131100:KSX131101 LCT131100:LCT131101 LMP131100:LMP131101 LWL131100:LWL131101 MGH131100:MGH131101 MQD131100:MQD131101 MZZ131100:MZZ131101 NJV131100:NJV131101 NTR131100:NTR131101 ODN131100:ODN131101 ONJ131100:ONJ131101 OXF131100:OXF131101 PHB131100:PHB131101 PQX131100:PQX131101 QAT131100:QAT131101 QKP131100:QKP131101 QUL131100:QUL131101 REH131100:REH131101 ROD131100:ROD131101 RXZ131100:RXZ131101 SHV131100:SHV131101 SRR131100:SRR131101 TBN131100:TBN131101 TLJ131100:TLJ131101 TVF131100:TVF131101 UFB131100:UFB131101 UOX131100:UOX131101 UYT131100:UYT131101 VIP131100:VIP131101 VSL131100:VSL131101 WCH131100:WCH131101 WMD131100:WMD131101 WVZ131100:WVZ131101 P196636:P196637 JN196636:JN196637 TJ196636:TJ196637 ADF196636:ADF196637 ANB196636:ANB196637 AWX196636:AWX196637 BGT196636:BGT196637 BQP196636:BQP196637 CAL196636:CAL196637 CKH196636:CKH196637 CUD196636:CUD196637 DDZ196636:DDZ196637 DNV196636:DNV196637 DXR196636:DXR196637 EHN196636:EHN196637 ERJ196636:ERJ196637 FBF196636:FBF196637 FLB196636:FLB196637 FUX196636:FUX196637 GET196636:GET196637 GOP196636:GOP196637 GYL196636:GYL196637 HIH196636:HIH196637 HSD196636:HSD196637 IBZ196636:IBZ196637 ILV196636:ILV196637 IVR196636:IVR196637 JFN196636:JFN196637 JPJ196636:JPJ196637 JZF196636:JZF196637 KJB196636:KJB196637 KSX196636:KSX196637 LCT196636:LCT196637 LMP196636:LMP196637 LWL196636:LWL196637 MGH196636:MGH196637 MQD196636:MQD196637 MZZ196636:MZZ196637 NJV196636:NJV196637 NTR196636:NTR196637 ODN196636:ODN196637 ONJ196636:ONJ196637 OXF196636:OXF196637 PHB196636:PHB196637 PQX196636:PQX196637 QAT196636:QAT196637 QKP196636:QKP196637 QUL196636:QUL196637 REH196636:REH196637 ROD196636:ROD196637 RXZ196636:RXZ196637 SHV196636:SHV196637 SRR196636:SRR196637 TBN196636:TBN196637 TLJ196636:TLJ196637 TVF196636:TVF196637 UFB196636:UFB196637 UOX196636:UOX196637 UYT196636:UYT196637 VIP196636:VIP196637 VSL196636:VSL196637 WCH196636:WCH196637 WMD196636:WMD196637 WVZ196636:WVZ196637 P262172:P262173 JN262172:JN262173 TJ262172:TJ262173 ADF262172:ADF262173 ANB262172:ANB262173 AWX262172:AWX262173 BGT262172:BGT262173 BQP262172:BQP262173 CAL262172:CAL262173 CKH262172:CKH262173 CUD262172:CUD262173 DDZ262172:DDZ262173 DNV262172:DNV262173 DXR262172:DXR262173 EHN262172:EHN262173 ERJ262172:ERJ262173 FBF262172:FBF262173 FLB262172:FLB262173 FUX262172:FUX262173 GET262172:GET262173 GOP262172:GOP262173 GYL262172:GYL262173 HIH262172:HIH262173 HSD262172:HSD262173 IBZ262172:IBZ262173 ILV262172:ILV262173 IVR262172:IVR262173 JFN262172:JFN262173 JPJ262172:JPJ262173 JZF262172:JZF262173 KJB262172:KJB262173 KSX262172:KSX262173 LCT262172:LCT262173 LMP262172:LMP262173 LWL262172:LWL262173 MGH262172:MGH262173 MQD262172:MQD262173 MZZ262172:MZZ262173 NJV262172:NJV262173 NTR262172:NTR262173 ODN262172:ODN262173 ONJ262172:ONJ262173 OXF262172:OXF262173 PHB262172:PHB262173 PQX262172:PQX262173 QAT262172:QAT262173 QKP262172:QKP262173 QUL262172:QUL262173 REH262172:REH262173 ROD262172:ROD262173 RXZ262172:RXZ262173 SHV262172:SHV262173 SRR262172:SRR262173 TBN262172:TBN262173 TLJ262172:TLJ262173 TVF262172:TVF262173 UFB262172:UFB262173 UOX262172:UOX262173 UYT262172:UYT262173 VIP262172:VIP262173 VSL262172:VSL262173 WCH262172:WCH262173 WMD262172:WMD262173 WVZ262172:WVZ262173 P327708:P327709 JN327708:JN327709 TJ327708:TJ327709 ADF327708:ADF327709 ANB327708:ANB327709 AWX327708:AWX327709 BGT327708:BGT327709 BQP327708:BQP327709 CAL327708:CAL327709 CKH327708:CKH327709 CUD327708:CUD327709 DDZ327708:DDZ327709 DNV327708:DNV327709 DXR327708:DXR327709 EHN327708:EHN327709 ERJ327708:ERJ327709 FBF327708:FBF327709 FLB327708:FLB327709 FUX327708:FUX327709 GET327708:GET327709 GOP327708:GOP327709 GYL327708:GYL327709 HIH327708:HIH327709 HSD327708:HSD327709 IBZ327708:IBZ327709 ILV327708:ILV327709 IVR327708:IVR327709 JFN327708:JFN327709 JPJ327708:JPJ327709 JZF327708:JZF327709 KJB327708:KJB327709 KSX327708:KSX327709 LCT327708:LCT327709 LMP327708:LMP327709 LWL327708:LWL327709 MGH327708:MGH327709 MQD327708:MQD327709 MZZ327708:MZZ327709 NJV327708:NJV327709 NTR327708:NTR327709 ODN327708:ODN327709 ONJ327708:ONJ327709 OXF327708:OXF327709 PHB327708:PHB327709 PQX327708:PQX327709 QAT327708:QAT327709 QKP327708:QKP327709 QUL327708:QUL327709 REH327708:REH327709 ROD327708:ROD327709 RXZ327708:RXZ327709 SHV327708:SHV327709 SRR327708:SRR327709 TBN327708:TBN327709 TLJ327708:TLJ327709 TVF327708:TVF327709 UFB327708:UFB327709 UOX327708:UOX327709 UYT327708:UYT327709 VIP327708:VIP327709 VSL327708:VSL327709 WCH327708:WCH327709 WMD327708:WMD327709 WVZ327708:WVZ327709 P393244:P393245 JN393244:JN393245 TJ393244:TJ393245 ADF393244:ADF393245 ANB393244:ANB393245 AWX393244:AWX393245 BGT393244:BGT393245 BQP393244:BQP393245 CAL393244:CAL393245 CKH393244:CKH393245 CUD393244:CUD393245 DDZ393244:DDZ393245 DNV393244:DNV393245 DXR393244:DXR393245 EHN393244:EHN393245 ERJ393244:ERJ393245 FBF393244:FBF393245 FLB393244:FLB393245 FUX393244:FUX393245 GET393244:GET393245 GOP393244:GOP393245 GYL393244:GYL393245 HIH393244:HIH393245 HSD393244:HSD393245 IBZ393244:IBZ393245 ILV393244:ILV393245 IVR393244:IVR393245 JFN393244:JFN393245 JPJ393244:JPJ393245 JZF393244:JZF393245 KJB393244:KJB393245 KSX393244:KSX393245 LCT393244:LCT393245 LMP393244:LMP393245 LWL393244:LWL393245 MGH393244:MGH393245 MQD393244:MQD393245 MZZ393244:MZZ393245 NJV393244:NJV393245 NTR393244:NTR393245 ODN393244:ODN393245 ONJ393244:ONJ393245 OXF393244:OXF393245 PHB393244:PHB393245 PQX393244:PQX393245 QAT393244:QAT393245 QKP393244:QKP393245 QUL393244:QUL393245 REH393244:REH393245 ROD393244:ROD393245 RXZ393244:RXZ393245 SHV393244:SHV393245 SRR393244:SRR393245 TBN393244:TBN393245 TLJ393244:TLJ393245 TVF393244:TVF393245 UFB393244:UFB393245 UOX393244:UOX393245 UYT393244:UYT393245 VIP393244:VIP393245 VSL393244:VSL393245 WCH393244:WCH393245 WMD393244:WMD393245 WVZ393244:WVZ393245 P458780:P458781 JN458780:JN458781 TJ458780:TJ458781 ADF458780:ADF458781 ANB458780:ANB458781 AWX458780:AWX458781 BGT458780:BGT458781 BQP458780:BQP458781 CAL458780:CAL458781 CKH458780:CKH458781 CUD458780:CUD458781 DDZ458780:DDZ458781 DNV458780:DNV458781 DXR458780:DXR458781 EHN458780:EHN458781 ERJ458780:ERJ458781 FBF458780:FBF458781 FLB458780:FLB458781 FUX458780:FUX458781 GET458780:GET458781 GOP458780:GOP458781 GYL458780:GYL458781 HIH458780:HIH458781 HSD458780:HSD458781 IBZ458780:IBZ458781 ILV458780:ILV458781 IVR458780:IVR458781 JFN458780:JFN458781 JPJ458780:JPJ458781 JZF458780:JZF458781 KJB458780:KJB458781 KSX458780:KSX458781 LCT458780:LCT458781 LMP458780:LMP458781 LWL458780:LWL458781 MGH458780:MGH458781 MQD458780:MQD458781 MZZ458780:MZZ458781 NJV458780:NJV458781 NTR458780:NTR458781 ODN458780:ODN458781 ONJ458780:ONJ458781 OXF458780:OXF458781 PHB458780:PHB458781 PQX458780:PQX458781 QAT458780:QAT458781 QKP458780:QKP458781 QUL458780:QUL458781 REH458780:REH458781 ROD458780:ROD458781 RXZ458780:RXZ458781 SHV458780:SHV458781 SRR458780:SRR458781 TBN458780:TBN458781 TLJ458780:TLJ458781 TVF458780:TVF458781 UFB458780:UFB458781 UOX458780:UOX458781 UYT458780:UYT458781 VIP458780:VIP458781 VSL458780:VSL458781 WCH458780:WCH458781 WMD458780:WMD458781 WVZ458780:WVZ458781 P524316:P524317 JN524316:JN524317 TJ524316:TJ524317 ADF524316:ADF524317 ANB524316:ANB524317 AWX524316:AWX524317 BGT524316:BGT524317 BQP524316:BQP524317 CAL524316:CAL524317 CKH524316:CKH524317 CUD524316:CUD524317 DDZ524316:DDZ524317 DNV524316:DNV524317 DXR524316:DXR524317 EHN524316:EHN524317 ERJ524316:ERJ524317 FBF524316:FBF524317 FLB524316:FLB524317 FUX524316:FUX524317 GET524316:GET524317 GOP524316:GOP524317 GYL524316:GYL524317 HIH524316:HIH524317 HSD524316:HSD524317 IBZ524316:IBZ524317 ILV524316:ILV524317 IVR524316:IVR524317 JFN524316:JFN524317 JPJ524316:JPJ524317 JZF524316:JZF524317 KJB524316:KJB524317 KSX524316:KSX524317 LCT524316:LCT524317 LMP524316:LMP524317 LWL524316:LWL524317 MGH524316:MGH524317 MQD524316:MQD524317 MZZ524316:MZZ524317 NJV524316:NJV524317 NTR524316:NTR524317 ODN524316:ODN524317 ONJ524316:ONJ524317 OXF524316:OXF524317 PHB524316:PHB524317 PQX524316:PQX524317 QAT524316:QAT524317 QKP524316:QKP524317 QUL524316:QUL524317 REH524316:REH524317 ROD524316:ROD524317 RXZ524316:RXZ524317 SHV524316:SHV524317 SRR524316:SRR524317 TBN524316:TBN524317 TLJ524316:TLJ524317 TVF524316:TVF524317 UFB524316:UFB524317 UOX524316:UOX524317 UYT524316:UYT524317 VIP524316:VIP524317 VSL524316:VSL524317 WCH524316:WCH524317 WMD524316:WMD524317 WVZ524316:WVZ524317 P589852:P589853 JN589852:JN589853 TJ589852:TJ589853 ADF589852:ADF589853 ANB589852:ANB589853 AWX589852:AWX589853 BGT589852:BGT589853 BQP589852:BQP589853 CAL589852:CAL589853 CKH589852:CKH589853 CUD589852:CUD589853 DDZ589852:DDZ589853 DNV589852:DNV589853 DXR589852:DXR589853 EHN589852:EHN589853 ERJ589852:ERJ589853 FBF589852:FBF589853 FLB589852:FLB589853 FUX589852:FUX589853 GET589852:GET589853 GOP589852:GOP589853 GYL589852:GYL589853 HIH589852:HIH589853 HSD589852:HSD589853 IBZ589852:IBZ589853 ILV589852:ILV589853 IVR589852:IVR589853 JFN589852:JFN589853 JPJ589852:JPJ589853 JZF589852:JZF589853 KJB589852:KJB589853 KSX589852:KSX589853 LCT589852:LCT589853 LMP589852:LMP589853 LWL589852:LWL589853 MGH589852:MGH589853 MQD589852:MQD589853 MZZ589852:MZZ589853 NJV589852:NJV589853 NTR589852:NTR589853 ODN589852:ODN589853 ONJ589852:ONJ589853 OXF589852:OXF589853 PHB589852:PHB589853 PQX589852:PQX589853 QAT589852:QAT589853 QKP589852:QKP589853 QUL589852:QUL589853 REH589852:REH589853 ROD589852:ROD589853 RXZ589852:RXZ589853 SHV589852:SHV589853 SRR589852:SRR589853 TBN589852:TBN589853 TLJ589852:TLJ589853 TVF589852:TVF589853 UFB589852:UFB589853 UOX589852:UOX589853 UYT589852:UYT589853 VIP589852:VIP589853 VSL589852:VSL589853 WCH589852:WCH589853 WMD589852:WMD589853 WVZ589852:WVZ589853 P655388:P655389 JN655388:JN655389 TJ655388:TJ655389 ADF655388:ADF655389 ANB655388:ANB655389 AWX655388:AWX655389 BGT655388:BGT655389 BQP655388:BQP655389 CAL655388:CAL655389 CKH655388:CKH655389 CUD655388:CUD655389 DDZ655388:DDZ655389 DNV655388:DNV655389 DXR655388:DXR655389 EHN655388:EHN655389 ERJ655388:ERJ655389 FBF655388:FBF655389 FLB655388:FLB655389 FUX655388:FUX655389 GET655388:GET655389 GOP655388:GOP655389 GYL655388:GYL655389 HIH655388:HIH655389 HSD655388:HSD655389 IBZ655388:IBZ655389 ILV655388:ILV655389 IVR655388:IVR655389 JFN655388:JFN655389 JPJ655388:JPJ655389 JZF655388:JZF655389 KJB655388:KJB655389 KSX655388:KSX655389 LCT655388:LCT655389 LMP655388:LMP655389 LWL655388:LWL655389 MGH655388:MGH655389 MQD655388:MQD655389 MZZ655388:MZZ655389 NJV655388:NJV655389 NTR655388:NTR655389 ODN655388:ODN655389 ONJ655388:ONJ655389 OXF655388:OXF655389 PHB655388:PHB655389 PQX655388:PQX655389 QAT655388:QAT655389 QKP655388:QKP655389 QUL655388:QUL655389 REH655388:REH655389 ROD655388:ROD655389 RXZ655388:RXZ655389 SHV655388:SHV655389 SRR655388:SRR655389 TBN655388:TBN655389 TLJ655388:TLJ655389 TVF655388:TVF655389 UFB655388:UFB655389 UOX655388:UOX655389 UYT655388:UYT655389 VIP655388:VIP655389 VSL655388:VSL655389 WCH655388:WCH655389 WMD655388:WMD655389 WVZ655388:WVZ655389 P720924:P720925 JN720924:JN720925 TJ720924:TJ720925 ADF720924:ADF720925 ANB720924:ANB720925 AWX720924:AWX720925 BGT720924:BGT720925 BQP720924:BQP720925 CAL720924:CAL720925 CKH720924:CKH720925 CUD720924:CUD720925 DDZ720924:DDZ720925 DNV720924:DNV720925 DXR720924:DXR720925 EHN720924:EHN720925 ERJ720924:ERJ720925 FBF720924:FBF720925 FLB720924:FLB720925 FUX720924:FUX720925 GET720924:GET720925 GOP720924:GOP720925 GYL720924:GYL720925 HIH720924:HIH720925 HSD720924:HSD720925 IBZ720924:IBZ720925 ILV720924:ILV720925 IVR720924:IVR720925 JFN720924:JFN720925 JPJ720924:JPJ720925 JZF720924:JZF720925 KJB720924:KJB720925 KSX720924:KSX720925 LCT720924:LCT720925 LMP720924:LMP720925 LWL720924:LWL720925 MGH720924:MGH720925 MQD720924:MQD720925 MZZ720924:MZZ720925 NJV720924:NJV720925 NTR720924:NTR720925 ODN720924:ODN720925 ONJ720924:ONJ720925 OXF720924:OXF720925 PHB720924:PHB720925 PQX720924:PQX720925 QAT720924:QAT720925 QKP720924:QKP720925 QUL720924:QUL720925 REH720924:REH720925 ROD720924:ROD720925 RXZ720924:RXZ720925 SHV720924:SHV720925 SRR720924:SRR720925 TBN720924:TBN720925 TLJ720924:TLJ720925 TVF720924:TVF720925 UFB720924:UFB720925 UOX720924:UOX720925 UYT720924:UYT720925 VIP720924:VIP720925 VSL720924:VSL720925 WCH720924:WCH720925 WMD720924:WMD720925 WVZ720924:WVZ720925 P786460:P786461 JN786460:JN786461 TJ786460:TJ786461 ADF786460:ADF786461 ANB786460:ANB786461 AWX786460:AWX786461 BGT786460:BGT786461 BQP786460:BQP786461 CAL786460:CAL786461 CKH786460:CKH786461 CUD786460:CUD786461 DDZ786460:DDZ786461 DNV786460:DNV786461 DXR786460:DXR786461 EHN786460:EHN786461 ERJ786460:ERJ786461 FBF786460:FBF786461 FLB786460:FLB786461 FUX786460:FUX786461 GET786460:GET786461 GOP786460:GOP786461 GYL786460:GYL786461 HIH786460:HIH786461 HSD786460:HSD786461 IBZ786460:IBZ786461 ILV786460:ILV786461 IVR786460:IVR786461 JFN786460:JFN786461 JPJ786460:JPJ786461 JZF786460:JZF786461 KJB786460:KJB786461 KSX786460:KSX786461 LCT786460:LCT786461 LMP786460:LMP786461 LWL786460:LWL786461 MGH786460:MGH786461 MQD786460:MQD786461 MZZ786460:MZZ786461 NJV786460:NJV786461 NTR786460:NTR786461 ODN786460:ODN786461 ONJ786460:ONJ786461 OXF786460:OXF786461 PHB786460:PHB786461 PQX786460:PQX786461 QAT786460:QAT786461 QKP786460:QKP786461 QUL786460:QUL786461 REH786460:REH786461 ROD786460:ROD786461 RXZ786460:RXZ786461 SHV786460:SHV786461 SRR786460:SRR786461 TBN786460:TBN786461 TLJ786460:TLJ786461 TVF786460:TVF786461 UFB786460:UFB786461 UOX786460:UOX786461 UYT786460:UYT786461 VIP786460:VIP786461 VSL786460:VSL786461 WCH786460:WCH786461 WMD786460:WMD786461 WVZ786460:WVZ786461 P851996:P851997 JN851996:JN851997 TJ851996:TJ851997 ADF851996:ADF851997 ANB851996:ANB851997 AWX851996:AWX851997 BGT851996:BGT851997 BQP851996:BQP851997 CAL851996:CAL851997 CKH851996:CKH851997 CUD851996:CUD851997 DDZ851996:DDZ851997 DNV851996:DNV851997 DXR851996:DXR851997 EHN851996:EHN851997 ERJ851996:ERJ851997 FBF851996:FBF851997 FLB851996:FLB851997 FUX851996:FUX851997 GET851996:GET851997 GOP851996:GOP851997 GYL851996:GYL851997 HIH851996:HIH851997 HSD851996:HSD851997 IBZ851996:IBZ851997 ILV851996:ILV851997 IVR851996:IVR851997 JFN851996:JFN851997 JPJ851996:JPJ851997 JZF851996:JZF851997 KJB851996:KJB851997 KSX851996:KSX851997 LCT851996:LCT851997 LMP851996:LMP851997 LWL851996:LWL851997 MGH851996:MGH851997 MQD851996:MQD851997 MZZ851996:MZZ851997 NJV851996:NJV851997 NTR851996:NTR851997 ODN851996:ODN851997 ONJ851996:ONJ851997 OXF851996:OXF851997 PHB851996:PHB851997 PQX851996:PQX851997 QAT851996:QAT851997 QKP851996:QKP851997 QUL851996:QUL851997 REH851996:REH851997 ROD851996:ROD851997 RXZ851996:RXZ851997 SHV851996:SHV851997 SRR851996:SRR851997 TBN851996:TBN851997 TLJ851996:TLJ851997 TVF851996:TVF851997 UFB851996:UFB851997 UOX851996:UOX851997 UYT851996:UYT851997 VIP851996:VIP851997 VSL851996:VSL851997 WCH851996:WCH851997 WMD851996:WMD851997 WVZ851996:WVZ851997 P917532:P917533 JN917532:JN917533 TJ917532:TJ917533 ADF917532:ADF917533 ANB917532:ANB917533 AWX917532:AWX917533 BGT917532:BGT917533 BQP917532:BQP917533 CAL917532:CAL917533 CKH917532:CKH917533 CUD917532:CUD917533 DDZ917532:DDZ917533 DNV917532:DNV917533 DXR917532:DXR917533 EHN917532:EHN917533 ERJ917532:ERJ917533 FBF917532:FBF917533 FLB917532:FLB917533 FUX917532:FUX917533 GET917532:GET917533 GOP917532:GOP917533 GYL917532:GYL917533 HIH917532:HIH917533 HSD917532:HSD917533 IBZ917532:IBZ917533 ILV917532:ILV917533 IVR917532:IVR917533 JFN917532:JFN917533 JPJ917532:JPJ917533 JZF917532:JZF917533 KJB917532:KJB917533 KSX917532:KSX917533 LCT917532:LCT917533 LMP917532:LMP917533 LWL917532:LWL917533 MGH917532:MGH917533 MQD917532:MQD917533 MZZ917532:MZZ917533 NJV917532:NJV917533 NTR917532:NTR917533 ODN917532:ODN917533 ONJ917532:ONJ917533 OXF917532:OXF917533 PHB917532:PHB917533 PQX917532:PQX917533 QAT917532:QAT917533 QKP917532:QKP917533 QUL917532:QUL917533 REH917532:REH917533 ROD917532:ROD917533 RXZ917532:RXZ917533 SHV917532:SHV917533 SRR917532:SRR917533 TBN917532:TBN917533 TLJ917532:TLJ917533 TVF917532:TVF917533 UFB917532:UFB917533 UOX917532:UOX917533 UYT917532:UYT917533 VIP917532:VIP917533 VSL917532:VSL917533 WCH917532:WCH917533 WMD917532:WMD917533 WVZ917532:WVZ917533 P983068:P983069 JN983068:JN983069 TJ983068:TJ983069 ADF983068:ADF983069 ANB983068:ANB983069 AWX983068:AWX983069 BGT983068:BGT983069 BQP983068:BQP983069 CAL983068:CAL983069 CKH983068:CKH983069 CUD983068:CUD983069 DDZ983068:DDZ983069 DNV983068:DNV983069 DXR983068:DXR983069 EHN983068:EHN983069 ERJ983068:ERJ983069 FBF983068:FBF983069 FLB983068:FLB983069 FUX983068:FUX983069 GET983068:GET983069 GOP983068:GOP983069 GYL983068:GYL983069 HIH983068:HIH983069 HSD983068:HSD983069 IBZ983068:IBZ983069 ILV983068:ILV983069 IVR983068:IVR983069 JFN983068:JFN983069 JPJ983068:JPJ983069 JZF983068:JZF983069 KJB983068:KJB983069 KSX983068:KSX983069 LCT983068:LCT983069 LMP983068:LMP983069 LWL983068:LWL983069 MGH983068:MGH983069 MQD983068:MQD983069 MZZ983068:MZZ983069 NJV983068:NJV983069 NTR983068:NTR983069 ODN983068:ODN983069 ONJ983068:ONJ983069 OXF983068:OXF983069 PHB983068:PHB983069 PQX983068:PQX983069 QAT983068:QAT983069 QKP983068:QKP983069 QUL983068:QUL983069 REH983068:REH983069 ROD983068:ROD983069 RXZ983068:RXZ983069 SHV983068:SHV983069 SRR983068:SRR983069 TBN983068:TBN983069 TLJ983068:TLJ983069 TVF983068:TVF983069 UFB983068:UFB983069 UOX983068:UOX983069 UYT983068:UYT983069 VIP983068:VIP983069 VSL983068:VSL983069 WCH983068:WCH983069 WMD983068:WMD983069 WVZ983068:WVZ983069 R28:R29 JP28:JP29 TL28:TL29 ADH28:ADH29 AND28:AND29 AWZ28:AWZ29 BGV28:BGV29 BQR28:BQR29 CAN28:CAN29 CKJ28:CKJ29 CUF28:CUF29 DEB28:DEB29 DNX28:DNX29 DXT28:DXT29 EHP28:EHP29 ERL28:ERL29 FBH28:FBH29 FLD28:FLD29 FUZ28:FUZ29 GEV28:GEV29 GOR28:GOR29 GYN28:GYN29 HIJ28:HIJ29 HSF28:HSF29 ICB28:ICB29 ILX28:ILX29 IVT28:IVT29 JFP28:JFP29 JPL28:JPL29 JZH28:JZH29 KJD28:KJD29 KSZ28:KSZ29 LCV28:LCV29 LMR28:LMR29 LWN28:LWN29 MGJ28:MGJ29 MQF28:MQF29 NAB28:NAB29 NJX28:NJX29 NTT28:NTT29 ODP28:ODP29 ONL28:ONL29 OXH28:OXH29 PHD28:PHD29 PQZ28:PQZ29 QAV28:QAV29 QKR28:QKR29 QUN28:QUN29 REJ28:REJ29 ROF28:ROF29 RYB28:RYB29 SHX28:SHX29 SRT28:SRT29 TBP28:TBP29 TLL28:TLL29 TVH28:TVH29 UFD28:UFD29 UOZ28:UOZ29 UYV28:UYV29 VIR28:VIR29 VSN28:VSN29 WCJ28:WCJ29 WMF28:WMF29 WWB28:WWB29 R65564:R65565 JP65564:JP65565 TL65564:TL65565 ADH65564:ADH65565 AND65564:AND65565 AWZ65564:AWZ65565 BGV65564:BGV65565 BQR65564:BQR65565 CAN65564:CAN65565 CKJ65564:CKJ65565 CUF65564:CUF65565 DEB65564:DEB65565 DNX65564:DNX65565 DXT65564:DXT65565 EHP65564:EHP65565 ERL65564:ERL65565 FBH65564:FBH65565 FLD65564:FLD65565 FUZ65564:FUZ65565 GEV65564:GEV65565 GOR65564:GOR65565 GYN65564:GYN65565 HIJ65564:HIJ65565 HSF65564:HSF65565 ICB65564:ICB65565 ILX65564:ILX65565 IVT65564:IVT65565 JFP65564:JFP65565 JPL65564:JPL65565 JZH65564:JZH65565 KJD65564:KJD65565 KSZ65564:KSZ65565 LCV65564:LCV65565 LMR65564:LMR65565 LWN65564:LWN65565 MGJ65564:MGJ65565 MQF65564:MQF65565 NAB65564:NAB65565 NJX65564:NJX65565 NTT65564:NTT65565 ODP65564:ODP65565 ONL65564:ONL65565 OXH65564:OXH65565 PHD65564:PHD65565 PQZ65564:PQZ65565 QAV65564:QAV65565 QKR65564:QKR65565 QUN65564:QUN65565 REJ65564:REJ65565 ROF65564:ROF65565 RYB65564:RYB65565 SHX65564:SHX65565 SRT65564:SRT65565 TBP65564:TBP65565 TLL65564:TLL65565 TVH65564:TVH65565 UFD65564:UFD65565 UOZ65564:UOZ65565 UYV65564:UYV65565 VIR65564:VIR65565 VSN65564:VSN65565 WCJ65564:WCJ65565 WMF65564:WMF65565 WWB65564:WWB65565 R131100:R131101 JP131100:JP131101 TL131100:TL131101 ADH131100:ADH131101 AND131100:AND131101 AWZ131100:AWZ131101 BGV131100:BGV131101 BQR131100:BQR131101 CAN131100:CAN131101 CKJ131100:CKJ131101 CUF131100:CUF131101 DEB131100:DEB131101 DNX131100:DNX131101 DXT131100:DXT131101 EHP131100:EHP131101 ERL131100:ERL131101 FBH131100:FBH131101 FLD131100:FLD131101 FUZ131100:FUZ131101 GEV131100:GEV131101 GOR131100:GOR131101 GYN131100:GYN131101 HIJ131100:HIJ131101 HSF131100:HSF131101 ICB131100:ICB131101 ILX131100:ILX131101 IVT131100:IVT131101 JFP131100:JFP131101 JPL131100:JPL131101 JZH131100:JZH131101 KJD131100:KJD131101 KSZ131100:KSZ131101 LCV131100:LCV131101 LMR131100:LMR131101 LWN131100:LWN131101 MGJ131100:MGJ131101 MQF131100:MQF131101 NAB131100:NAB131101 NJX131100:NJX131101 NTT131100:NTT131101 ODP131100:ODP131101 ONL131100:ONL131101 OXH131100:OXH131101 PHD131100:PHD131101 PQZ131100:PQZ131101 QAV131100:QAV131101 QKR131100:QKR131101 QUN131100:QUN131101 REJ131100:REJ131101 ROF131100:ROF131101 RYB131100:RYB131101 SHX131100:SHX131101 SRT131100:SRT131101 TBP131100:TBP131101 TLL131100:TLL131101 TVH131100:TVH131101 UFD131100:UFD131101 UOZ131100:UOZ131101 UYV131100:UYV131101 VIR131100:VIR131101 VSN131100:VSN131101 WCJ131100:WCJ131101 WMF131100:WMF131101 WWB131100:WWB131101 R196636:R196637 JP196636:JP196637 TL196636:TL196637 ADH196636:ADH196637 AND196636:AND196637 AWZ196636:AWZ196637 BGV196636:BGV196637 BQR196636:BQR196637 CAN196636:CAN196637 CKJ196636:CKJ196637 CUF196636:CUF196637 DEB196636:DEB196637 DNX196636:DNX196637 DXT196636:DXT196637 EHP196636:EHP196637 ERL196636:ERL196637 FBH196636:FBH196637 FLD196636:FLD196637 FUZ196636:FUZ196637 GEV196636:GEV196637 GOR196636:GOR196637 GYN196636:GYN196637 HIJ196636:HIJ196637 HSF196636:HSF196637 ICB196636:ICB196637 ILX196636:ILX196637 IVT196636:IVT196637 JFP196636:JFP196637 JPL196636:JPL196637 JZH196636:JZH196637 KJD196636:KJD196637 KSZ196636:KSZ196637 LCV196636:LCV196637 LMR196636:LMR196637 LWN196636:LWN196637 MGJ196636:MGJ196637 MQF196636:MQF196637 NAB196636:NAB196637 NJX196636:NJX196637 NTT196636:NTT196637 ODP196636:ODP196637 ONL196636:ONL196637 OXH196636:OXH196637 PHD196636:PHD196637 PQZ196636:PQZ196637 QAV196636:QAV196637 QKR196636:QKR196637 QUN196636:QUN196637 REJ196636:REJ196637 ROF196636:ROF196637 RYB196636:RYB196637 SHX196636:SHX196637 SRT196636:SRT196637 TBP196636:TBP196637 TLL196636:TLL196637 TVH196636:TVH196637 UFD196636:UFD196637 UOZ196636:UOZ196637 UYV196636:UYV196637 VIR196636:VIR196637 VSN196636:VSN196637 WCJ196636:WCJ196637 WMF196636:WMF196637 WWB196636:WWB196637 R262172:R262173 JP262172:JP262173 TL262172:TL262173 ADH262172:ADH262173 AND262172:AND262173 AWZ262172:AWZ262173 BGV262172:BGV262173 BQR262172:BQR262173 CAN262172:CAN262173 CKJ262172:CKJ262173 CUF262172:CUF262173 DEB262172:DEB262173 DNX262172:DNX262173 DXT262172:DXT262173 EHP262172:EHP262173 ERL262172:ERL262173 FBH262172:FBH262173 FLD262172:FLD262173 FUZ262172:FUZ262173 GEV262172:GEV262173 GOR262172:GOR262173 GYN262172:GYN262173 HIJ262172:HIJ262173 HSF262172:HSF262173 ICB262172:ICB262173 ILX262172:ILX262173 IVT262172:IVT262173 JFP262172:JFP262173 JPL262172:JPL262173 JZH262172:JZH262173 KJD262172:KJD262173 KSZ262172:KSZ262173 LCV262172:LCV262173 LMR262172:LMR262173 LWN262172:LWN262173 MGJ262172:MGJ262173 MQF262172:MQF262173 NAB262172:NAB262173 NJX262172:NJX262173 NTT262172:NTT262173 ODP262172:ODP262173 ONL262172:ONL262173 OXH262172:OXH262173 PHD262172:PHD262173 PQZ262172:PQZ262173 QAV262172:QAV262173 QKR262172:QKR262173 QUN262172:QUN262173 REJ262172:REJ262173 ROF262172:ROF262173 RYB262172:RYB262173 SHX262172:SHX262173 SRT262172:SRT262173 TBP262172:TBP262173 TLL262172:TLL262173 TVH262172:TVH262173 UFD262172:UFD262173 UOZ262172:UOZ262173 UYV262172:UYV262173 VIR262172:VIR262173 VSN262172:VSN262173 WCJ262172:WCJ262173 WMF262172:WMF262173 WWB262172:WWB262173 R327708:R327709 JP327708:JP327709 TL327708:TL327709 ADH327708:ADH327709 AND327708:AND327709 AWZ327708:AWZ327709 BGV327708:BGV327709 BQR327708:BQR327709 CAN327708:CAN327709 CKJ327708:CKJ327709 CUF327708:CUF327709 DEB327708:DEB327709 DNX327708:DNX327709 DXT327708:DXT327709 EHP327708:EHP327709 ERL327708:ERL327709 FBH327708:FBH327709 FLD327708:FLD327709 FUZ327708:FUZ327709 GEV327708:GEV327709 GOR327708:GOR327709 GYN327708:GYN327709 HIJ327708:HIJ327709 HSF327708:HSF327709 ICB327708:ICB327709 ILX327708:ILX327709 IVT327708:IVT327709 JFP327708:JFP327709 JPL327708:JPL327709 JZH327708:JZH327709 KJD327708:KJD327709 KSZ327708:KSZ327709 LCV327708:LCV327709 LMR327708:LMR327709 LWN327708:LWN327709 MGJ327708:MGJ327709 MQF327708:MQF327709 NAB327708:NAB327709 NJX327708:NJX327709 NTT327708:NTT327709 ODP327708:ODP327709 ONL327708:ONL327709 OXH327708:OXH327709 PHD327708:PHD327709 PQZ327708:PQZ327709 QAV327708:QAV327709 QKR327708:QKR327709 QUN327708:QUN327709 REJ327708:REJ327709 ROF327708:ROF327709 RYB327708:RYB327709 SHX327708:SHX327709 SRT327708:SRT327709 TBP327708:TBP327709 TLL327708:TLL327709 TVH327708:TVH327709 UFD327708:UFD327709 UOZ327708:UOZ327709 UYV327708:UYV327709 VIR327708:VIR327709 VSN327708:VSN327709 WCJ327708:WCJ327709 WMF327708:WMF327709 WWB327708:WWB327709 R393244:R393245 JP393244:JP393245 TL393244:TL393245 ADH393244:ADH393245 AND393244:AND393245 AWZ393244:AWZ393245 BGV393244:BGV393245 BQR393244:BQR393245 CAN393244:CAN393245 CKJ393244:CKJ393245 CUF393244:CUF393245 DEB393244:DEB393245 DNX393244:DNX393245 DXT393244:DXT393245 EHP393244:EHP393245 ERL393244:ERL393245 FBH393244:FBH393245 FLD393244:FLD393245 FUZ393244:FUZ393245 GEV393244:GEV393245 GOR393244:GOR393245 GYN393244:GYN393245 HIJ393244:HIJ393245 HSF393244:HSF393245 ICB393244:ICB393245 ILX393244:ILX393245 IVT393244:IVT393245 JFP393244:JFP393245 JPL393244:JPL393245 JZH393244:JZH393245 KJD393244:KJD393245 KSZ393244:KSZ393245 LCV393244:LCV393245 LMR393244:LMR393245 LWN393244:LWN393245 MGJ393244:MGJ393245 MQF393244:MQF393245 NAB393244:NAB393245 NJX393244:NJX393245 NTT393244:NTT393245 ODP393244:ODP393245 ONL393244:ONL393245 OXH393244:OXH393245 PHD393244:PHD393245 PQZ393244:PQZ393245 QAV393244:QAV393245 QKR393244:QKR393245 QUN393244:QUN393245 REJ393244:REJ393245 ROF393244:ROF393245 RYB393244:RYB393245 SHX393244:SHX393245 SRT393244:SRT393245 TBP393244:TBP393245 TLL393244:TLL393245 TVH393244:TVH393245 UFD393244:UFD393245 UOZ393244:UOZ393245 UYV393244:UYV393245 VIR393244:VIR393245 VSN393244:VSN393245 WCJ393244:WCJ393245 WMF393244:WMF393245 WWB393244:WWB393245 R458780:R458781 JP458780:JP458781 TL458780:TL458781 ADH458780:ADH458781 AND458780:AND458781 AWZ458780:AWZ458781 BGV458780:BGV458781 BQR458780:BQR458781 CAN458780:CAN458781 CKJ458780:CKJ458781 CUF458780:CUF458781 DEB458780:DEB458781 DNX458780:DNX458781 DXT458780:DXT458781 EHP458780:EHP458781 ERL458780:ERL458781 FBH458780:FBH458781 FLD458780:FLD458781 FUZ458780:FUZ458781 GEV458780:GEV458781 GOR458780:GOR458781 GYN458780:GYN458781 HIJ458780:HIJ458781 HSF458780:HSF458781 ICB458780:ICB458781 ILX458780:ILX458781 IVT458780:IVT458781 JFP458780:JFP458781 JPL458780:JPL458781 JZH458780:JZH458781 KJD458780:KJD458781 KSZ458780:KSZ458781 LCV458780:LCV458781 LMR458780:LMR458781 LWN458780:LWN458781 MGJ458780:MGJ458781 MQF458780:MQF458781 NAB458780:NAB458781 NJX458780:NJX458781 NTT458780:NTT458781 ODP458780:ODP458781 ONL458780:ONL458781 OXH458780:OXH458781 PHD458780:PHD458781 PQZ458780:PQZ458781 QAV458780:QAV458781 QKR458780:QKR458781 QUN458780:QUN458781 REJ458780:REJ458781 ROF458780:ROF458781 RYB458780:RYB458781 SHX458780:SHX458781 SRT458780:SRT458781 TBP458780:TBP458781 TLL458780:TLL458781 TVH458780:TVH458781 UFD458780:UFD458781 UOZ458780:UOZ458781 UYV458780:UYV458781 VIR458780:VIR458781 VSN458780:VSN458781 WCJ458780:WCJ458781 WMF458780:WMF458781 WWB458780:WWB458781 R524316:R524317 JP524316:JP524317 TL524316:TL524317 ADH524316:ADH524317 AND524316:AND524317 AWZ524316:AWZ524317 BGV524316:BGV524317 BQR524316:BQR524317 CAN524316:CAN524317 CKJ524316:CKJ524317 CUF524316:CUF524317 DEB524316:DEB524317 DNX524316:DNX524317 DXT524316:DXT524317 EHP524316:EHP524317 ERL524316:ERL524317 FBH524316:FBH524317 FLD524316:FLD524317 FUZ524316:FUZ524317 GEV524316:GEV524317 GOR524316:GOR524317 GYN524316:GYN524317 HIJ524316:HIJ524317 HSF524316:HSF524317 ICB524316:ICB524317 ILX524316:ILX524317 IVT524316:IVT524317 JFP524316:JFP524317 JPL524316:JPL524317 JZH524316:JZH524317 KJD524316:KJD524317 KSZ524316:KSZ524317 LCV524316:LCV524317 LMR524316:LMR524317 LWN524316:LWN524317 MGJ524316:MGJ524317 MQF524316:MQF524317 NAB524316:NAB524317 NJX524316:NJX524317 NTT524316:NTT524317 ODP524316:ODP524317 ONL524316:ONL524317 OXH524316:OXH524317 PHD524316:PHD524317 PQZ524316:PQZ524317 QAV524316:QAV524317 QKR524316:QKR524317 QUN524316:QUN524317 REJ524316:REJ524317 ROF524316:ROF524317 RYB524316:RYB524317 SHX524316:SHX524317 SRT524316:SRT524317 TBP524316:TBP524317 TLL524316:TLL524317 TVH524316:TVH524317 UFD524316:UFD524317 UOZ524316:UOZ524317 UYV524316:UYV524317 VIR524316:VIR524317 VSN524316:VSN524317 WCJ524316:WCJ524317 WMF524316:WMF524317 WWB524316:WWB524317 R589852:R589853 JP589852:JP589853 TL589852:TL589853 ADH589852:ADH589853 AND589852:AND589853 AWZ589852:AWZ589853 BGV589852:BGV589853 BQR589852:BQR589853 CAN589852:CAN589853 CKJ589852:CKJ589853 CUF589852:CUF589853 DEB589852:DEB589853 DNX589852:DNX589853 DXT589852:DXT589853 EHP589852:EHP589853 ERL589852:ERL589853 FBH589852:FBH589853 FLD589852:FLD589853 FUZ589852:FUZ589853 GEV589852:GEV589853 GOR589852:GOR589853 GYN589852:GYN589853 HIJ589852:HIJ589853 HSF589852:HSF589853 ICB589852:ICB589853 ILX589852:ILX589853 IVT589852:IVT589853 JFP589852:JFP589853 JPL589852:JPL589853 JZH589852:JZH589853 KJD589852:KJD589853 KSZ589852:KSZ589853 LCV589852:LCV589853 LMR589852:LMR589853 LWN589852:LWN589853 MGJ589852:MGJ589853 MQF589852:MQF589853 NAB589852:NAB589853 NJX589852:NJX589853 NTT589852:NTT589853 ODP589852:ODP589853 ONL589852:ONL589853 OXH589852:OXH589853 PHD589852:PHD589853 PQZ589852:PQZ589853 QAV589852:QAV589853 QKR589852:QKR589853 QUN589852:QUN589853 REJ589852:REJ589853 ROF589852:ROF589853 RYB589852:RYB589853 SHX589852:SHX589853 SRT589852:SRT589853 TBP589852:TBP589853 TLL589852:TLL589853 TVH589852:TVH589853 UFD589852:UFD589853 UOZ589852:UOZ589853 UYV589852:UYV589853 VIR589852:VIR589853 VSN589852:VSN589853 WCJ589852:WCJ589853 WMF589852:WMF589853 WWB589852:WWB589853 R655388:R655389 JP655388:JP655389 TL655388:TL655389 ADH655388:ADH655389 AND655388:AND655389 AWZ655388:AWZ655389 BGV655388:BGV655389 BQR655388:BQR655389 CAN655388:CAN655389 CKJ655388:CKJ655389 CUF655388:CUF655389 DEB655388:DEB655389 DNX655388:DNX655389 DXT655388:DXT655389 EHP655388:EHP655389 ERL655388:ERL655389 FBH655388:FBH655389 FLD655388:FLD655389 FUZ655388:FUZ655389 GEV655388:GEV655389 GOR655388:GOR655389 GYN655388:GYN655389 HIJ655388:HIJ655389 HSF655388:HSF655389 ICB655388:ICB655389 ILX655388:ILX655389 IVT655388:IVT655389 JFP655388:JFP655389 JPL655388:JPL655389 JZH655388:JZH655389 KJD655388:KJD655389 KSZ655388:KSZ655389 LCV655388:LCV655389 LMR655388:LMR655389 LWN655388:LWN655389 MGJ655388:MGJ655389 MQF655388:MQF655389 NAB655388:NAB655389 NJX655388:NJX655389 NTT655388:NTT655389 ODP655388:ODP655389 ONL655388:ONL655389 OXH655388:OXH655389 PHD655388:PHD655389 PQZ655388:PQZ655389 QAV655388:QAV655389 QKR655388:QKR655389 QUN655388:QUN655389 REJ655388:REJ655389 ROF655388:ROF655389 RYB655388:RYB655389 SHX655388:SHX655389 SRT655388:SRT655389 TBP655388:TBP655389 TLL655388:TLL655389 TVH655388:TVH655389 UFD655388:UFD655389 UOZ655388:UOZ655389 UYV655388:UYV655389 VIR655388:VIR655389 VSN655388:VSN655389 WCJ655388:WCJ655389 WMF655388:WMF655389 WWB655388:WWB655389 R720924:R720925 JP720924:JP720925 TL720924:TL720925 ADH720924:ADH720925 AND720924:AND720925 AWZ720924:AWZ720925 BGV720924:BGV720925 BQR720924:BQR720925 CAN720924:CAN720925 CKJ720924:CKJ720925 CUF720924:CUF720925 DEB720924:DEB720925 DNX720924:DNX720925 DXT720924:DXT720925 EHP720924:EHP720925 ERL720924:ERL720925 FBH720924:FBH720925 FLD720924:FLD720925 FUZ720924:FUZ720925 GEV720924:GEV720925 GOR720924:GOR720925 GYN720924:GYN720925 HIJ720924:HIJ720925 HSF720924:HSF720925 ICB720924:ICB720925 ILX720924:ILX720925 IVT720924:IVT720925 JFP720924:JFP720925 JPL720924:JPL720925 JZH720924:JZH720925 KJD720924:KJD720925 KSZ720924:KSZ720925 LCV720924:LCV720925 LMR720924:LMR720925 LWN720924:LWN720925 MGJ720924:MGJ720925 MQF720924:MQF720925 NAB720924:NAB720925 NJX720924:NJX720925 NTT720924:NTT720925 ODP720924:ODP720925 ONL720924:ONL720925 OXH720924:OXH720925 PHD720924:PHD720925 PQZ720924:PQZ720925 QAV720924:QAV720925 QKR720924:QKR720925 QUN720924:QUN720925 REJ720924:REJ720925 ROF720924:ROF720925 RYB720924:RYB720925 SHX720924:SHX720925 SRT720924:SRT720925 TBP720924:TBP720925 TLL720924:TLL720925 TVH720924:TVH720925 UFD720924:UFD720925 UOZ720924:UOZ720925 UYV720924:UYV720925 VIR720924:VIR720925 VSN720924:VSN720925 WCJ720924:WCJ720925 WMF720924:WMF720925 WWB720924:WWB720925 R786460:R786461 JP786460:JP786461 TL786460:TL786461 ADH786460:ADH786461 AND786460:AND786461 AWZ786460:AWZ786461 BGV786460:BGV786461 BQR786460:BQR786461 CAN786460:CAN786461 CKJ786460:CKJ786461 CUF786460:CUF786461 DEB786460:DEB786461 DNX786460:DNX786461 DXT786460:DXT786461 EHP786460:EHP786461 ERL786460:ERL786461 FBH786460:FBH786461 FLD786460:FLD786461 FUZ786460:FUZ786461 GEV786460:GEV786461 GOR786460:GOR786461 GYN786460:GYN786461 HIJ786460:HIJ786461 HSF786460:HSF786461 ICB786460:ICB786461 ILX786460:ILX786461 IVT786460:IVT786461 JFP786460:JFP786461 JPL786460:JPL786461 JZH786460:JZH786461 KJD786460:KJD786461 KSZ786460:KSZ786461 LCV786460:LCV786461 LMR786460:LMR786461 LWN786460:LWN786461 MGJ786460:MGJ786461 MQF786460:MQF786461 NAB786460:NAB786461 NJX786460:NJX786461 NTT786460:NTT786461 ODP786460:ODP786461 ONL786460:ONL786461 OXH786460:OXH786461 PHD786460:PHD786461 PQZ786460:PQZ786461 QAV786460:QAV786461 QKR786460:QKR786461 QUN786460:QUN786461 REJ786460:REJ786461 ROF786460:ROF786461 RYB786460:RYB786461 SHX786460:SHX786461 SRT786460:SRT786461 TBP786460:TBP786461 TLL786460:TLL786461 TVH786460:TVH786461 UFD786460:UFD786461 UOZ786460:UOZ786461 UYV786460:UYV786461 VIR786460:VIR786461 VSN786460:VSN786461 WCJ786460:WCJ786461 WMF786460:WMF786461 WWB786460:WWB786461 R851996:R851997 JP851996:JP851997 TL851996:TL851997 ADH851996:ADH851997 AND851996:AND851997 AWZ851996:AWZ851997 BGV851996:BGV851997 BQR851996:BQR851997 CAN851996:CAN851997 CKJ851996:CKJ851997 CUF851996:CUF851997 DEB851996:DEB851997 DNX851996:DNX851997 DXT851996:DXT851997 EHP851996:EHP851997 ERL851996:ERL851997 FBH851996:FBH851997 FLD851996:FLD851997 FUZ851996:FUZ851997 GEV851996:GEV851997 GOR851996:GOR851997 GYN851996:GYN851997 HIJ851996:HIJ851997 HSF851996:HSF851997 ICB851996:ICB851997 ILX851996:ILX851997 IVT851996:IVT851997 JFP851996:JFP851997 JPL851996:JPL851997 JZH851996:JZH851997 KJD851996:KJD851997 KSZ851996:KSZ851997 LCV851996:LCV851997 LMR851996:LMR851997 LWN851996:LWN851997 MGJ851996:MGJ851997 MQF851996:MQF851997 NAB851996:NAB851997 NJX851996:NJX851997 NTT851996:NTT851997 ODP851996:ODP851997 ONL851996:ONL851997 OXH851996:OXH851997 PHD851996:PHD851997 PQZ851996:PQZ851997 QAV851996:QAV851997 QKR851996:QKR851997 QUN851996:QUN851997 REJ851996:REJ851997 ROF851996:ROF851997 RYB851996:RYB851997 SHX851996:SHX851997 SRT851996:SRT851997 TBP851996:TBP851997 TLL851996:TLL851997 TVH851996:TVH851997 UFD851996:UFD851997 UOZ851996:UOZ851997 UYV851996:UYV851997 VIR851996:VIR851997 VSN851996:VSN851997 WCJ851996:WCJ851997 WMF851996:WMF851997 WWB851996:WWB851997 R917532:R917533 JP917532:JP917533 TL917532:TL917533 ADH917532:ADH917533 AND917532:AND917533 AWZ917532:AWZ917533 BGV917532:BGV917533 BQR917532:BQR917533 CAN917532:CAN917533 CKJ917532:CKJ917533 CUF917532:CUF917533 DEB917532:DEB917533 DNX917532:DNX917533 DXT917532:DXT917533 EHP917532:EHP917533 ERL917532:ERL917533 FBH917532:FBH917533 FLD917532:FLD917533 FUZ917532:FUZ917533 GEV917532:GEV917533 GOR917532:GOR917533 GYN917532:GYN917533 HIJ917532:HIJ917533 HSF917532:HSF917533 ICB917532:ICB917533 ILX917532:ILX917533 IVT917532:IVT917533 JFP917532:JFP917533 JPL917532:JPL917533 JZH917532:JZH917533 KJD917532:KJD917533 KSZ917532:KSZ917533 LCV917532:LCV917533 LMR917532:LMR917533 LWN917532:LWN917533 MGJ917532:MGJ917533 MQF917532:MQF917533 NAB917532:NAB917533 NJX917532:NJX917533 NTT917532:NTT917533 ODP917532:ODP917533 ONL917532:ONL917533 OXH917532:OXH917533 PHD917532:PHD917533 PQZ917532:PQZ917533 QAV917532:QAV917533 QKR917532:QKR917533 QUN917532:QUN917533 REJ917532:REJ917533 ROF917532:ROF917533 RYB917532:RYB917533 SHX917532:SHX917533 SRT917532:SRT917533 TBP917532:TBP917533 TLL917532:TLL917533 TVH917532:TVH917533 UFD917532:UFD917533 UOZ917532:UOZ917533 UYV917532:UYV917533 VIR917532:VIR917533 VSN917532:VSN917533 WCJ917532:WCJ917533 WMF917532:WMF917533 WWB917532:WWB917533 R983068:R983069 JP983068:JP983069 TL983068:TL983069 ADH983068:ADH983069 AND983068:AND983069 AWZ983068:AWZ983069 BGV983068:BGV983069 BQR983068:BQR983069 CAN983068:CAN983069 CKJ983068:CKJ983069 CUF983068:CUF983069 DEB983068:DEB983069 DNX983068:DNX983069 DXT983068:DXT983069 EHP983068:EHP983069 ERL983068:ERL983069 FBH983068:FBH983069 FLD983068:FLD983069 FUZ983068:FUZ983069 GEV983068:GEV983069 GOR983068:GOR983069 GYN983068:GYN983069 HIJ983068:HIJ983069 HSF983068:HSF983069 ICB983068:ICB983069 ILX983068:ILX983069 IVT983068:IVT983069 JFP983068:JFP983069 JPL983068:JPL983069 JZH983068:JZH983069 KJD983068:KJD983069 KSZ983068:KSZ983069 LCV983068:LCV983069 LMR983068:LMR983069 LWN983068:LWN983069 MGJ983068:MGJ983069 MQF983068:MQF983069 NAB983068:NAB983069 NJX983068:NJX983069 NTT983068:NTT983069 ODP983068:ODP983069 ONL983068:ONL983069 OXH983068:OXH983069 PHD983068:PHD983069 PQZ983068:PQZ983069 QAV983068:QAV983069 QKR983068:QKR983069 QUN983068:QUN983069 REJ983068:REJ983069 ROF983068:ROF983069 RYB983068:RYB983069 SHX983068:SHX983069 SRT983068:SRT983069 TBP983068:TBP983069 TLL983068:TLL983069 TVH983068:TVH983069 UFD983068:UFD983069 UOZ983068:UOZ983069 UYV983068:UYV983069 VIR983068:VIR983069 VSN983068:VSN983069 WCJ983068:WCJ983069 WMF983068:WMF983069 WWB983068:WWB983069 B65540:W65540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T65564:V65565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T131100:V131101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T196636:V196637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T262172:V262173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T327708:V327709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T393244:V393245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T458780:V458781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T524316:V524317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T589852:V589853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T655388:V655389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T720924:V720925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T786460:V786461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T851996:V851997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T917532:V917533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T983068:V983069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B1:AG1 IZ1:KC1 SV1:TY1 ACR1:ADU1 AMN1:ANQ1 AWJ1:AXM1 BGF1:BHI1 BQB1:BRE1 BZX1:CBA1 CJT1:CKW1 CTP1:CUS1 DDL1:DEO1 DNH1:DOK1 DXD1:DYG1 EGZ1:EIC1 EQV1:ERY1 FAR1:FBU1 FKN1:FLQ1 FUJ1:FVM1 GEF1:GFI1 GOB1:GPE1 GXX1:GZA1 HHT1:HIW1 HRP1:HSS1 IBL1:ICO1 ILH1:IMK1 IVD1:IWG1 JEZ1:JGC1 JOV1:JPY1 JYR1:JZU1 KIN1:KJQ1 KSJ1:KTM1 LCF1:LDI1 LMB1:LNE1 LVX1:LXA1 MFT1:MGW1 MPP1:MQS1 MZL1:NAO1 NJH1:NKK1 NTD1:NUG1 OCZ1:OEC1 OMV1:ONY1 OWR1:OXU1 PGN1:PHQ1 PQJ1:PRM1 QAF1:QBI1 QKB1:QLE1 QTX1:QVA1 RDT1:REW1 RNP1:ROS1 RXL1:RYO1 SHH1:SIK1 SRD1:SSG1 TAZ1:TCC1 TKV1:TLY1 TUR1:TVU1 UEN1:UFQ1 UOJ1:UPM1 UYF1:UZI1 VIB1:VJE1 VRX1:VTA1 WBT1:WCW1 WLP1:WMS1 WVL1:WWO1 IZ65540:KC65540 SV65540:TY65540 ACR65540:ADU65540 AMN65540:ANQ65540 AWJ65540:AXM65540 BGF65540:BHI65540 BQB65540:BRE65540 BZX65540:CBA65540 CJT65540:CKW65540 CTP65540:CUS65540 DDL65540:DEO65540 DNH65540:DOK65540 DXD65540:DYG65540 EGZ65540:EIC65540 EQV65540:ERY65540 FAR65540:FBU65540 FKN65540:FLQ65540 FUJ65540:FVM65540 GEF65540:GFI65540 GOB65540:GPE65540 GXX65540:GZA65540 HHT65540:HIW65540 HRP65540:HSS65540 IBL65540:ICO65540 ILH65540:IMK65540 IVD65540:IWG65540 JEZ65540:JGC65540 JOV65540:JPY65540 JYR65540:JZU65540 KIN65540:KJQ65540 KSJ65540:KTM65540 LCF65540:LDI65540 LMB65540:LNE65540 LVX65540:LXA65540 MFT65540:MGW65540 MPP65540:MQS65540 MZL65540:NAO65540 NJH65540:NKK65540 NTD65540:NUG65540 OCZ65540:OEC65540 OMV65540:ONY65540 OWR65540:OXU65540 PGN65540:PHQ65540 PQJ65540:PRM65540 QAF65540:QBI65540 QKB65540:QLE65540 QTX65540:QVA65540 RDT65540:REW65540 RNP65540:ROS65540 RXL65540:RYO65540 SHH65540:SIK65540 SRD65540:SSG65540 TAZ65540:TCC65540 TKV65540:TLY65540 TUR65540:TVU65540 UEN65540:UFQ65540 UOJ65540:UPM65540 UYF65540:UZI65540 VIB65540:VJE65540 VRX65540:VTA65540 WBT65540:WCW65540 WLP65540:WMS65540 WVL65540:WWO65540 IZ131076:KC131076 SV131076:TY131076 ACR131076:ADU131076 AMN131076:ANQ131076 AWJ131076:AXM131076 BGF131076:BHI131076 BQB131076:BRE131076 BZX131076:CBA131076 CJT131076:CKW131076 CTP131076:CUS131076 DDL131076:DEO131076 DNH131076:DOK131076 DXD131076:DYG131076 EGZ131076:EIC131076 EQV131076:ERY131076 FAR131076:FBU131076 FKN131076:FLQ131076 FUJ131076:FVM131076 GEF131076:GFI131076 GOB131076:GPE131076 GXX131076:GZA131076 HHT131076:HIW131076 HRP131076:HSS131076 IBL131076:ICO131076 ILH131076:IMK131076 IVD131076:IWG131076 JEZ131076:JGC131076 JOV131076:JPY131076 JYR131076:JZU131076 KIN131076:KJQ131076 KSJ131076:KTM131076 LCF131076:LDI131076 LMB131076:LNE131076 LVX131076:LXA131076 MFT131076:MGW131076 MPP131076:MQS131076 MZL131076:NAO131076 NJH131076:NKK131076 NTD131076:NUG131076 OCZ131076:OEC131076 OMV131076:ONY131076 OWR131076:OXU131076 PGN131076:PHQ131076 PQJ131076:PRM131076 QAF131076:QBI131076 QKB131076:QLE131076 QTX131076:QVA131076 RDT131076:REW131076 RNP131076:ROS131076 RXL131076:RYO131076 SHH131076:SIK131076 SRD131076:SSG131076 TAZ131076:TCC131076 TKV131076:TLY131076 TUR131076:TVU131076 UEN131076:UFQ131076 UOJ131076:UPM131076 UYF131076:UZI131076 VIB131076:VJE131076 VRX131076:VTA131076 WBT131076:WCW131076 WLP131076:WMS131076 WVL131076:WWO131076 IZ196612:KC196612 SV196612:TY196612 ACR196612:ADU196612 AMN196612:ANQ196612 AWJ196612:AXM196612 BGF196612:BHI196612 BQB196612:BRE196612 BZX196612:CBA196612 CJT196612:CKW196612 CTP196612:CUS196612 DDL196612:DEO196612 DNH196612:DOK196612 DXD196612:DYG196612 EGZ196612:EIC196612 EQV196612:ERY196612 FAR196612:FBU196612 FKN196612:FLQ196612 FUJ196612:FVM196612 GEF196612:GFI196612 GOB196612:GPE196612 GXX196612:GZA196612 HHT196612:HIW196612 HRP196612:HSS196612 IBL196612:ICO196612 ILH196612:IMK196612 IVD196612:IWG196612 JEZ196612:JGC196612 JOV196612:JPY196612 JYR196612:JZU196612 KIN196612:KJQ196612 KSJ196612:KTM196612 LCF196612:LDI196612 LMB196612:LNE196612 LVX196612:LXA196612 MFT196612:MGW196612 MPP196612:MQS196612 MZL196612:NAO196612 NJH196612:NKK196612 NTD196612:NUG196612 OCZ196612:OEC196612 OMV196612:ONY196612 OWR196612:OXU196612 PGN196612:PHQ196612 PQJ196612:PRM196612 QAF196612:QBI196612 QKB196612:QLE196612 QTX196612:QVA196612 RDT196612:REW196612 RNP196612:ROS196612 RXL196612:RYO196612 SHH196612:SIK196612 SRD196612:SSG196612 TAZ196612:TCC196612 TKV196612:TLY196612 TUR196612:TVU196612 UEN196612:UFQ196612 UOJ196612:UPM196612 UYF196612:UZI196612 VIB196612:VJE196612 VRX196612:VTA196612 WBT196612:WCW196612 WLP196612:WMS196612 WVL196612:WWO196612 IZ262148:KC262148 SV262148:TY262148 ACR262148:ADU262148 AMN262148:ANQ262148 AWJ262148:AXM262148 BGF262148:BHI262148 BQB262148:BRE262148 BZX262148:CBA262148 CJT262148:CKW262148 CTP262148:CUS262148 DDL262148:DEO262148 DNH262148:DOK262148 DXD262148:DYG262148 EGZ262148:EIC262148 EQV262148:ERY262148 FAR262148:FBU262148 FKN262148:FLQ262148 FUJ262148:FVM262148 GEF262148:GFI262148 GOB262148:GPE262148 GXX262148:GZA262148 HHT262148:HIW262148 HRP262148:HSS262148 IBL262148:ICO262148 ILH262148:IMK262148 IVD262148:IWG262148 JEZ262148:JGC262148 JOV262148:JPY262148 JYR262148:JZU262148 KIN262148:KJQ262148 KSJ262148:KTM262148 LCF262148:LDI262148 LMB262148:LNE262148 LVX262148:LXA262148 MFT262148:MGW262148 MPP262148:MQS262148 MZL262148:NAO262148 NJH262148:NKK262148 NTD262148:NUG262148 OCZ262148:OEC262148 OMV262148:ONY262148 OWR262148:OXU262148 PGN262148:PHQ262148 PQJ262148:PRM262148 QAF262148:QBI262148 QKB262148:QLE262148 QTX262148:QVA262148 RDT262148:REW262148 RNP262148:ROS262148 RXL262148:RYO262148 SHH262148:SIK262148 SRD262148:SSG262148 TAZ262148:TCC262148 TKV262148:TLY262148 TUR262148:TVU262148 UEN262148:UFQ262148 UOJ262148:UPM262148 UYF262148:UZI262148 VIB262148:VJE262148 VRX262148:VTA262148 WBT262148:WCW262148 WLP262148:WMS262148 WVL262148:WWO262148 IZ327684:KC327684 SV327684:TY327684 ACR327684:ADU327684 AMN327684:ANQ327684 AWJ327684:AXM327684 BGF327684:BHI327684 BQB327684:BRE327684 BZX327684:CBA327684 CJT327684:CKW327684 CTP327684:CUS327684 DDL327684:DEO327684 DNH327684:DOK327684 DXD327684:DYG327684 EGZ327684:EIC327684 EQV327684:ERY327684 FAR327684:FBU327684 FKN327684:FLQ327684 FUJ327684:FVM327684 GEF327684:GFI327684 GOB327684:GPE327684 GXX327684:GZA327684 HHT327684:HIW327684 HRP327684:HSS327684 IBL327684:ICO327684 ILH327684:IMK327684 IVD327684:IWG327684 JEZ327684:JGC327684 JOV327684:JPY327684 JYR327684:JZU327684 KIN327684:KJQ327684 KSJ327684:KTM327684 LCF327684:LDI327684 LMB327684:LNE327684 LVX327684:LXA327684 MFT327684:MGW327684 MPP327684:MQS327684 MZL327684:NAO327684 NJH327684:NKK327684 NTD327684:NUG327684 OCZ327684:OEC327684 OMV327684:ONY327684 OWR327684:OXU327684 PGN327684:PHQ327684 PQJ327684:PRM327684 QAF327684:QBI327684 QKB327684:QLE327684 QTX327684:QVA327684 RDT327684:REW327684 RNP327684:ROS327684 RXL327684:RYO327684 SHH327684:SIK327684 SRD327684:SSG327684 TAZ327684:TCC327684 TKV327684:TLY327684 TUR327684:TVU327684 UEN327684:UFQ327684 UOJ327684:UPM327684 UYF327684:UZI327684 VIB327684:VJE327684 VRX327684:VTA327684 WBT327684:WCW327684 WLP327684:WMS327684 WVL327684:WWO327684 IZ393220:KC393220 SV393220:TY393220 ACR393220:ADU393220 AMN393220:ANQ393220 AWJ393220:AXM393220 BGF393220:BHI393220 BQB393220:BRE393220 BZX393220:CBA393220 CJT393220:CKW393220 CTP393220:CUS393220 DDL393220:DEO393220 DNH393220:DOK393220 DXD393220:DYG393220 EGZ393220:EIC393220 EQV393220:ERY393220 FAR393220:FBU393220 FKN393220:FLQ393220 FUJ393220:FVM393220 GEF393220:GFI393220 GOB393220:GPE393220 GXX393220:GZA393220 HHT393220:HIW393220 HRP393220:HSS393220 IBL393220:ICO393220 ILH393220:IMK393220 IVD393220:IWG393220 JEZ393220:JGC393220 JOV393220:JPY393220 JYR393220:JZU393220 KIN393220:KJQ393220 KSJ393220:KTM393220 LCF393220:LDI393220 LMB393220:LNE393220 LVX393220:LXA393220 MFT393220:MGW393220 MPP393220:MQS393220 MZL393220:NAO393220 NJH393220:NKK393220 NTD393220:NUG393220 OCZ393220:OEC393220 OMV393220:ONY393220 OWR393220:OXU393220 PGN393220:PHQ393220 PQJ393220:PRM393220 QAF393220:QBI393220 QKB393220:QLE393220 QTX393220:QVA393220 RDT393220:REW393220 RNP393220:ROS393220 RXL393220:RYO393220 SHH393220:SIK393220 SRD393220:SSG393220 TAZ393220:TCC393220 TKV393220:TLY393220 TUR393220:TVU393220 UEN393220:UFQ393220 UOJ393220:UPM393220 UYF393220:UZI393220 VIB393220:VJE393220 VRX393220:VTA393220 WBT393220:WCW393220 WLP393220:WMS393220 WVL393220:WWO393220 IZ458756:KC458756 SV458756:TY458756 ACR458756:ADU458756 AMN458756:ANQ458756 AWJ458756:AXM458756 BGF458756:BHI458756 BQB458756:BRE458756 BZX458756:CBA458756 CJT458756:CKW458756 CTP458756:CUS458756 DDL458756:DEO458756 DNH458756:DOK458756 DXD458756:DYG458756 EGZ458756:EIC458756 EQV458756:ERY458756 FAR458756:FBU458756 FKN458756:FLQ458756 FUJ458756:FVM458756 GEF458756:GFI458756 GOB458756:GPE458756 GXX458756:GZA458756 HHT458756:HIW458756 HRP458756:HSS458756 IBL458756:ICO458756 ILH458756:IMK458756 IVD458756:IWG458756 JEZ458756:JGC458756 JOV458756:JPY458756 JYR458756:JZU458756 KIN458756:KJQ458756 KSJ458756:KTM458756 LCF458756:LDI458756 LMB458756:LNE458756 LVX458756:LXA458756 MFT458756:MGW458756 MPP458756:MQS458756 MZL458756:NAO458756 NJH458756:NKK458756 NTD458756:NUG458756 OCZ458756:OEC458756 OMV458756:ONY458756 OWR458756:OXU458756 PGN458756:PHQ458756 PQJ458756:PRM458756 QAF458756:QBI458756 QKB458756:QLE458756 QTX458756:QVA458756 RDT458756:REW458756 RNP458756:ROS458756 RXL458756:RYO458756 SHH458756:SIK458756 SRD458756:SSG458756 TAZ458756:TCC458756 TKV458756:TLY458756 TUR458756:TVU458756 UEN458756:UFQ458756 UOJ458756:UPM458756 UYF458756:UZI458756 VIB458756:VJE458756 VRX458756:VTA458756 WBT458756:WCW458756 WLP458756:WMS458756 WVL458756:WWO458756 IZ524292:KC524292 SV524292:TY524292 ACR524292:ADU524292 AMN524292:ANQ524292 AWJ524292:AXM524292 BGF524292:BHI524292 BQB524292:BRE524292 BZX524292:CBA524292 CJT524292:CKW524292 CTP524292:CUS524292 DDL524292:DEO524292 DNH524292:DOK524292 DXD524292:DYG524292 EGZ524292:EIC524292 EQV524292:ERY524292 FAR524292:FBU524292 FKN524292:FLQ524292 FUJ524292:FVM524292 GEF524292:GFI524292 GOB524292:GPE524292 GXX524292:GZA524292 HHT524292:HIW524292 HRP524292:HSS524292 IBL524292:ICO524292 ILH524292:IMK524292 IVD524292:IWG524292 JEZ524292:JGC524292 JOV524292:JPY524292 JYR524292:JZU524292 KIN524292:KJQ524292 KSJ524292:KTM524292 LCF524292:LDI524292 LMB524292:LNE524292 LVX524292:LXA524292 MFT524292:MGW524292 MPP524292:MQS524292 MZL524292:NAO524292 NJH524292:NKK524292 NTD524292:NUG524292 OCZ524292:OEC524292 OMV524292:ONY524292 OWR524292:OXU524292 PGN524292:PHQ524292 PQJ524292:PRM524292 QAF524292:QBI524292 QKB524292:QLE524292 QTX524292:QVA524292 RDT524292:REW524292 RNP524292:ROS524292 RXL524292:RYO524292 SHH524292:SIK524292 SRD524292:SSG524292 TAZ524292:TCC524292 TKV524292:TLY524292 TUR524292:TVU524292 UEN524292:UFQ524292 UOJ524292:UPM524292 UYF524292:UZI524292 VIB524292:VJE524292 VRX524292:VTA524292 WBT524292:WCW524292 WLP524292:WMS524292 WVL524292:WWO524292 IZ589828:KC589828 SV589828:TY589828 ACR589828:ADU589828 AMN589828:ANQ589828 AWJ589828:AXM589828 BGF589828:BHI589828 BQB589828:BRE589828 BZX589828:CBA589828 CJT589828:CKW589828 CTP589828:CUS589828 DDL589828:DEO589828 DNH589828:DOK589828 DXD589828:DYG589828 EGZ589828:EIC589828 EQV589828:ERY589828 FAR589828:FBU589828 FKN589828:FLQ589828 FUJ589828:FVM589828 GEF589828:GFI589828 GOB589828:GPE589828 GXX589828:GZA589828 HHT589828:HIW589828 HRP589828:HSS589828 IBL589828:ICO589828 ILH589828:IMK589828 IVD589828:IWG589828 JEZ589828:JGC589828 JOV589828:JPY589828 JYR589828:JZU589828 KIN589828:KJQ589828 KSJ589828:KTM589828 LCF589828:LDI589828 LMB589828:LNE589828 LVX589828:LXA589828 MFT589828:MGW589828 MPP589828:MQS589828 MZL589828:NAO589828 NJH589828:NKK589828 NTD589828:NUG589828 OCZ589828:OEC589828 OMV589828:ONY589828 OWR589828:OXU589828 PGN589828:PHQ589828 PQJ589828:PRM589828 QAF589828:QBI589828 QKB589828:QLE589828 QTX589828:QVA589828 RDT589828:REW589828 RNP589828:ROS589828 RXL589828:RYO589828 SHH589828:SIK589828 SRD589828:SSG589828 TAZ589828:TCC589828 TKV589828:TLY589828 TUR589828:TVU589828 UEN589828:UFQ589828 UOJ589828:UPM589828 UYF589828:UZI589828 VIB589828:VJE589828 VRX589828:VTA589828 WBT589828:WCW589828 WLP589828:WMS589828 WVL589828:WWO589828 IZ655364:KC655364 SV655364:TY655364 ACR655364:ADU655364 AMN655364:ANQ655364 AWJ655364:AXM655364 BGF655364:BHI655364 BQB655364:BRE655364 BZX655364:CBA655364 CJT655364:CKW655364 CTP655364:CUS655364 DDL655364:DEO655364 DNH655364:DOK655364 DXD655364:DYG655364 EGZ655364:EIC655364 EQV655364:ERY655364 FAR655364:FBU655364 FKN655364:FLQ655364 FUJ655364:FVM655364 GEF655364:GFI655364 GOB655364:GPE655364 GXX655364:GZA655364 HHT655364:HIW655364 HRP655364:HSS655364 IBL655364:ICO655364 ILH655364:IMK655364 IVD655364:IWG655364 JEZ655364:JGC655364 JOV655364:JPY655364 JYR655364:JZU655364 KIN655364:KJQ655364 KSJ655364:KTM655364 LCF655364:LDI655364 LMB655364:LNE655364 LVX655364:LXA655364 MFT655364:MGW655364 MPP655364:MQS655364 MZL655364:NAO655364 NJH655364:NKK655364 NTD655364:NUG655364 OCZ655364:OEC655364 OMV655364:ONY655364 OWR655364:OXU655364 PGN655364:PHQ655364 PQJ655364:PRM655364 QAF655364:QBI655364 QKB655364:QLE655364 QTX655364:QVA655364 RDT655364:REW655364 RNP655364:ROS655364 RXL655364:RYO655364 SHH655364:SIK655364 SRD655364:SSG655364 TAZ655364:TCC655364 TKV655364:TLY655364 TUR655364:TVU655364 UEN655364:UFQ655364 UOJ655364:UPM655364 UYF655364:UZI655364 VIB655364:VJE655364 VRX655364:VTA655364 WBT655364:WCW655364 WLP655364:WMS655364 WVL655364:WWO655364 IZ720900:KC720900 SV720900:TY720900 ACR720900:ADU720900 AMN720900:ANQ720900 AWJ720900:AXM720900 BGF720900:BHI720900 BQB720900:BRE720900 BZX720900:CBA720900 CJT720900:CKW720900 CTP720900:CUS720900 DDL720900:DEO720900 DNH720900:DOK720900 DXD720900:DYG720900 EGZ720900:EIC720900 EQV720900:ERY720900 FAR720900:FBU720900 FKN720900:FLQ720900 FUJ720900:FVM720900 GEF720900:GFI720900 GOB720900:GPE720900 GXX720900:GZA720900 HHT720900:HIW720900 HRP720900:HSS720900 IBL720900:ICO720900 ILH720900:IMK720900 IVD720900:IWG720900 JEZ720900:JGC720900 JOV720900:JPY720900 JYR720900:JZU720900 KIN720900:KJQ720900 KSJ720900:KTM720900 LCF720900:LDI720900 LMB720900:LNE720900 LVX720900:LXA720900 MFT720900:MGW720900 MPP720900:MQS720900 MZL720900:NAO720900 NJH720900:NKK720900 NTD720900:NUG720900 OCZ720900:OEC720900 OMV720900:ONY720900 OWR720900:OXU720900 PGN720900:PHQ720900 PQJ720900:PRM720900 QAF720900:QBI720900 QKB720900:QLE720900 QTX720900:QVA720900 RDT720900:REW720900 RNP720900:ROS720900 RXL720900:RYO720900 SHH720900:SIK720900 SRD720900:SSG720900 TAZ720900:TCC720900 TKV720900:TLY720900 TUR720900:TVU720900 UEN720900:UFQ720900 UOJ720900:UPM720900 UYF720900:UZI720900 VIB720900:VJE720900 VRX720900:VTA720900 WBT720900:WCW720900 WLP720900:WMS720900 WVL720900:WWO720900 IZ786436:KC786436 SV786436:TY786436 ACR786436:ADU786436 AMN786436:ANQ786436 AWJ786436:AXM786436 BGF786436:BHI786436 BQB786436:BRE786436 BZX786436:CBA786436 CJT786436:CKW786436 CTP786436:CUS786436 DDL786436:DEO786436 DNH786436:DOK786436 DXD786436:DYG786436 EGZ786436:EIC786436 EQV786436:ERY786436 FAR786436:FBU786436 FKN786436:FLQ786436 FUJ786436:FVM786436 GEF786436:GFI786436 GOB786436:GPE786436 GXX786436:GZA786436 HHT786436:HIW786436 HRP786436:HSS786436 IBL786436:ICO786436 ILH786436:IMK786436 IVD786436:IWG786436 JEZ786436:JGC786436 JOV786436:JPY786436 JYR786436:JZU786436 KIN786436:KJQ786436 KSJ786436:KTM786436 LCF786436:LDI786436 LMB786436:LNE786436 LVX786436:LXA786436 MFT786436:MGW786436 MPP786436:MQS786436 MZL786436:NAO786436 NJH786436:NKK786436 NTD786436:NUG786436 OCZ786436:OEC786436 OMV786436:ONY786436 OWR786436:OXU786436 PGN786436:PHQ786436 PQJ786436:PRM786436 QAF786436:QBI786436 QKB786436:QLE786436 QTX786436:QVA786436 RDT786436:REW786436 RNP786436:ROS786436 RXL786436:RYO786436 SHH786436:SIK786436 SRD786436:SSG786436 TAZ786436:TCC786436 TKV786436:TLY786436 TUR786436:TVU786436 UEN786436:UFQ786436 UOJ786436:UPM786436 UYF786436:UZI786436 VIB786436:VJE786436 VRX786436:VTA786436 WBT786436:WCW786436 WLP786436:WMS786436 WVL786436:WWO786436 IZ851972:KC851972 SV851972:TY851972 ACR851972:ADU851972 AMN851972:ANQ851972 AWJ851972:AXM851972 BGF851972:BHI851972 BQB851972:BRE851972 BZX851972:CBA851972 CJT851972:CKW851972 CTP851972:CUS851972 DDL851972:DEO851972 DNH851972:DOK851972 DXD851972:DYG851972 EGZ851972:EIC851972 EQV851972:ERY851972 FAR851972:FBU851972 FKN851972:FLQ851972 FUJ851972:FVM851972 GEF851972:GFI851972 GOB851972:GPE851972 GXX851972:GZA851972 HHT851972:HIW851972 HRP851972:HSS851972 IBL851972:ICO851972 ILH851972:IMK851972 IVD851972:IWG851972 JEZ851972:JGC851972 JOV851972:JPY851972 JYR851972:JZU851972 KIN851972:KJQ851972 KSJ851972:KTM851972 LCF851972:LDI851972 LMB851972:LNE851972 LVX851972:LXA851972 MFT851972:MGW851972 MPP851972:MQS851972 MZL851972:NAO851972 NJH851972:NKK851972 NTD851972:NUG851972 OCZ851972:OEC851972 OMV851972:ONY851972 OWR851972:OXU851972 PGN851972:PHQ851972 PQJ851972:PRM851972 QAF851972:QBI851972 QKB851972:QLE851972 QTX851972:QVA851972 RDT851972:REW851972 RNP851972:ROS851972 RXL851972:RYO851972 SHH851972:SIK851972 SRD851972:SSG851972 TAZ851972:TCC851972 TKV851972:TLY851972 TUR851972:TVU851972 UEN851972:UFQ851972 UOJ851972:UPM851972 UYF851972:UZI851972 VIB851972:VJE851972 VRX851972:VTA851972 WBT851972:WCW851972 WLP851972:WMS851972 WVL851972:WWO851972 IZ917508:KC917508 SV917508:TY917508 ACR917508:ADU917508 AMN917508:ANQ917508 AWJ917508:AXM917508 BGF917508:BHI917508 BQB917508:BRE917508 BZX917508:CBA917508 CJT917508:CKW917508 CTP917508:CUS917508 DDL917508:DEO917508 DNH917508:DOK917508 DXD917508:DYG917508 EGZ917508:EIC917508 EQV917508:ERY917508 FAR917508:FBU917508 FKN917508:FLQ917508 FUJ917508:FVM917508 GEF917508:GFI917508 GOB917508:GPE917508 GXX917508:GZA917508 HHT917508:HIW917508 HRP917508:HSS917508 IBL917508:ICO917508 ILH917508:IMK917508 IVD917508:IWG917508 JEZ917508:JGC917508 JOV917508:JPY917508 JYR917508:JZU917508 KIN917508:KJQ917508 KSJ917508:KTM917508 LCF917508:LDI917508 LMB917508:LNE917508 LVX917508:LXA917508 MFT917508:MGW917508 MPP917508:MQS917508 MZL917508:NAO917508 NJH917508:NKK917508 NTD917508:NUG917508 OCZ917508:OEC917508 OMV917508:ONY917508 OWR917508:OXU917508 PGN917508:PHQ917508 PQJ917508:PRM917508 QAF917508:QBI917508 QKB917508:QLE917508 QTX917508:QVA917508 RDT917508:REW917508 RNP917508:ROS917508 RXL917508:RYO917508 SHH917508:SIK917508 SRD917508:SSG917508 TAZ917508:TCC917508 TKV917508:TLY917508 TUR917508:TVU917508 UEN917508:UFQ917508 UOJ917508:UPM917508 UYF917508:UZI917508 VIB917508:VJE917508 VRX917508:VTA917508 WBT917508:WCW917508 WLP917508:WMS917508 WVL917508:WWO917508 IZ983044:KC983044 SV983044:TY983044 ACR983044:ADU983044 AMN983044:ANQ983044 AWJ983044:AXM983044 BGF983044:BHI983044 BQB983044:BRE983044 BZX983044:CBA983044 CJT983044:CKW983044 CTP983044:CUS983044 DDL983044:DEO983044 DNH983044:DOK983044 DXD983044:DYG983044 EGZ983044:EIC983044 EQV983044:ERY983044 FAR983044:FBU983044 FKN983044:FLQ983044 FUJ983044:FVM983044 GEF983044:GFI983044 GOB983044:GPE983044 GXX983044:GZA983044 HHT983044:HIW983044 HRP983044:HSS983044 IBL983044:ICO983044 ILH983044:IMK983044 IVD983044:IWG983044 JEZ983044:JGC983044 JOV983044:JPY983044 JYR983044:JZU983044 KIN983044:KJQ983044 KSJ983044:KTM983044 LCF983044:LDI983044 LMB983044:LNE983044 LVX983044:LXA983044 MFT983044:MGW983044 MPP983044:MQS983044 MZL983044:NAO983044 NJH983044:NKK983044 NTD983044:NUG983044 OCZ983044:OEC983044 OMV983044:ONY983044 OWR983044:OXU983044 PGN983044:PHQ983044 PQJ983044:PRM983044 QAF983044:QBI983044 QKB983044:QLE983044 QTX983044:QVA983044 RDT983044:REW983044 RNP983044:ROS983044 RXL983044:RYO983044 SHH983044:SIK983044 SRD983044:SSG983044 TAZ983044:TCC983044 TKV983044:TLY983044 TUR983044:TVU983044 UEN983044:UFQ983044 UOJ983044:UPM983044 UYF983044:UZI983044 VIB983044:VJE983044 VRX983044:VTA983044 WBT983044:WCW983044 WLP983044:WMS983044 WVL983044:WWO983044 X983036:AG983036 B983044:W983044 X917500:AG917500 B917508:W917508 X851964:AG851964 B851972:W851972 X786428:AG786428 B786436:W786436 X720892:AG720892 B720900:W720900 X655356:AG655356 B655364:W655364 X589820:AG589820 B589828:W589828 X524284:AG524284 B524292:W524292 X458748:AG458748 B458756:W458756 X393212:AG393212 B393220:W393220 X327676:AG327676 B327684:W327684 X262140:AG262140 B262148:W262148 X196604:AG196604 B196612:W196612 X131068:AG131068 B131076:W131076 X65532:AG65532 T28:T29 U27:U30 V28:V29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新座市</cp:lastModifiedBy>
  <cp:lastPrinted>2026-04-03T00:07:17Z</cp:lastPrinted>
  <dcterms:created xsi:type="dcterms:W3CDTF">2023-02-13T04:03:45Z</dcterms:created>
  <dcterms:modified xsi:type="dcterms:W3CDTF">2026-04-03T00:38:13Z</dcterms:modified>
</cp:coreProperties>
</file>